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batista\Pictures\ELIEZER B\TRANSPARENCIA\SEPTIEMBRE 2025\"/>
    </mc:Choice>
  </mc:AlternateContent>
  <xr:revisionPtr revIDLastSave="0" documentId="13_ncr:1_{BC10FF28-D772-400A-AA19-B476B21BD7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2 Presupuesto Aprobado-Ejec " sheetId="2" r:id="rId1"/>
  </sheets>
  <definedNames>
    <definedName name="_xlnm.Print_Area" localSheetId="0">'P2 Presupuesto Aprobado-Ejec '!$C$1:$R$94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1" i="2" l="1"/>
  <c r="E35" i="2"/>
  <c r="E25" i="2"/>
  <c r="E15" i="2"/>
  <c r="E9" i="2"/>
  <c r="E82" i="2" s="1"/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G82" i="2" l="1"/>
  <c r="K82" i="2"/>
  <c r="R51" i="2"/>
  <c r="R25" i="2"/>
  <c r="R15" i="2"/>
  <c r="F82" i="2"/>
  <c r="R9" i="2"/>
  <c r="N82" i="2"/>
  <c r="H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<sst xmlns="http://schemas.openxmlformats.org/spreadsheetml/2006/main" count="110" uniqueCount="110">
  <si>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</si>
  <si>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</si>
  <si>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</si>
  <si>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</si>
  <si>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</si>
  <si>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</si>
  <si>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</si>
  <si>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</si>
  <si>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</si>
  <si>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</si>
  <si>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</si>
  <si>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</si>
  <si>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</si>
  <si>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</si>
  <si>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</si>
  <si>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</si>
  <si>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</si>
  <si>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</si>
  <si>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</si>
  <si>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</si>
  <si>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</si>
  <si>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</si>
  <si>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</si>
  <si>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</si>
  <si>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</si>
  <si>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</si>
  <si>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</si>
  <si>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</si>
  <si>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</si>
  <si>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</si>
  <si>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</si>
  <si>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</si>
  <si>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</si>
  <si>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</si>
  <si>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</si>
  <si>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</si>
  <si>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</si>
  <si>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</si>
  <si>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</si>
  <si>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</si>
  <si>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</si>
  <si>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</si>
  <si>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</si>
  <si>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</si>
  <si>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</si>
  <si>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</si>
  <si>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</si>
  <si>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</si>
  <si>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</si>
  <si>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</si>
  <si>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</si>
  <si>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</si>
  <si>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</si>
  <si>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</si>
  <si>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</si>
  <si>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</si>
  <si>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</si>
  <si>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</si>
  <si>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</si>
  <si>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</si>
  <si>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</si>
  <si>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</si>
  <si>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</si>
  <si>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</si>
  <si>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</si>
  <si>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</si>
  <si>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</si>
  <si>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</si>
  <si>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</si>
  <si>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</si>
  <si>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</si>
  <si>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</si>
  <si>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</si>
  <si>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</si>
  <si>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</si>
  <si>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</si>
  <si>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</si>
  <si>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</si>
  <si>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</si>
  <si>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</si>
  <si>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</si>
  <si>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</si>
  <si>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</si>
  <si>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</si>
  <si>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</si>
  <si>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</si>
  <si>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</si>
  <si>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</si>
  <si>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</si>
  <si>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</si>
  <si>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</si>
  <si>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</si>
  <si>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</si>
  <si>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</si>
  <si>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</si>
  <si>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</si>
  <si>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</si>
  <si>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</si>
  <si>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</si>
  <si>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 xml:space="preserve">Preparado por </t>
  </si>
  <si>
    <t>Aprobado por</t>
  </si>
  <si>
    <t>Revisado por</t>
  </si>
  <si>
    <t>Subdirector de Contabilidad</t>
  </si>
  <si>
    <t>NODIA A. TEJEDA DE ARIAS</t>
  </si>
  <si>
    <t xml:space="preserve">Encargada de Presupuesto </t>
  </si>
  <si>
    <t xml:space="preserve">  </t>
  </si>
  <si>
    <t xml:space="preserve"> </t>
  </si>
  <si>
    <t>JUAN LUIS GARCIA GIL</t>
  </si>
  <si>
    <t>EVELYN PERALTA SANTOS</t>
  </si>
  <si>
    <t>Auditora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</si>
</sst>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0" fillId="0" borderId="0" xfId="1" applyFont="1" applyAlignment="1">
      <alignment vertical="center" wrapText="1"/>
    </xf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43" fontId="0" fillId="0" borderId="0" xfId="1" applyFont="1" applyBorder="1"/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179124</xdr:colOff>
      <xdr:row>4</xdr:row>
      <xdr:rowOff>147638</xdr:rowOff>
    </xdr:to>
    <xdr:pic>
      <xdr:nvPicPr>
        <xdr:cNvPr id="5" name="Imagen 4" descr="Image result for EGAE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1:S94"/>
  <sheetViews>
    <sheetView showGridLines="0" tabSelected="1" view="pageBreakPreview" topLeftCell="C2" zoomScaleNormal="100" zoomScaleSheetLayoutView="100" workbookViewId="0">
      <selection activeCell="C3" sqref="C3:R3"/>
    </sheetView>
  </sheetViews>
  <sheetFormatPr baseColWidth="10" defaultColWidth="11.42578125" defaultRowHeight="15" x14ac:dyDescent="0.25"/>
  <cols>
    <col min="3" max="3" width="93.7109375" customWidth="1"/>
    <col min="4" max="4" width="17.5703125" customWidth="1"/>
    <col min="5" max="5" width="14.5703125" customWidth="1"/>
    <col min="6" max="6" width="13.140625" customWidth="1"/>
    <col min="7" max="7" width="13.5703125" customWidth="1"/>
    <col min="8" max="8" width="13.7109375" customWidth="1"/>
    <col min="9" max="9" width="13.5703125" bestFit="1" customWidth="1"/>
    <col min="10" max="10" width="13.28515625" customWidth="1"/>
    <col min="11" max="11" width="13.5703125" customWidth="1"/>
    <col min="12" max="12" width="14" customWidth="1"/>
    <col min="13" max="13" width="12.42578125" bestFit="1" customWidth="1"/>
    <col min="14" max="14" width="13.85546875" bestFit="1" customWidth="1"/>
    <col min="15" max="15" width="12.42578125" bestFit="1" customWidth="1"/>
    <col min="16" max="17" width="13.140625" customWidth="1"/>
    <col min="18" max="18" width="15.42578125" customWidth="1"/>
  </cols>
  <sheetData>
    <row r="1" spans="3:19" ht="24" customHeight="1" x14ac:dyDescent="0.25">
      <c r="C1" s="41" t="s">
        <v>97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3:19" ht="18.75" customHeight="1" x14ac:dyDescent="0.25">
      <c r="C2" s="33" t="s">
        <v>98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spans="3:19" ht="15.75" x14ac:dyDescent="0.25">
      <c r="C3" s="35">
        <v>2025</v>
      </c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3:19" ht="15.75" customHeight="1" x14ac:dyDescent="0.25">
      <c r="C4" s="33" t="s">
        <v>91</v>
      </c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3:19" ht="15.75" customHeight="1" x14ac:dyDescent="0.25">
      <c r="C5" s="34" t="s">
        <v>76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3:19" ht="25.5" customHeight="1" x14ac:dyDescent="0.25">
      <c r="C6" s="43" t="s">
        <v>66</v>
      </c>
      <c r="D6" s="44" t="s">
        <v>93</v>
      </c>
      <c r="E6" s="44" t="s">
        <v>92</v>
      </c>
      <c r="F6" s="38" t="s">
        <v>90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40"/>
    </row>
    <row r="7" spans="3:19" x14ac:dyDescent="0.25">
      <c r="C7" s="43"/>
      <c r="D7" s="45"/>
      <c r="E7" s="45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2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25">
      <c r="C9" s="3" t="s">
        <v>1</v>
      </c>
      <c r="D9" s="4">
        <f>SUM(D10:D14)</f>
        <v>18551222</v>
      </c>
      <c r="E9" s="4">
        <f>SUM(E10:E14)</f>
        <v>12918887</v>
      </c>
      <c r="F9" s="12">
        <f t="shared" ref="F9:M9" si="0">SUM(F10:F14)</f>
        <v>2138664.56</v>
      </c>
      <c r="G9" s="12">
        <f t="shared" si="0"/>
        <v>2238664.56</v>
      </c>
      <c r="H9" s="12">
        <f t="shared" si="0"/>
        <v>2538664.56</v>
      </c>
      <c r="I9" s="12">
        <f t="shared" si="0"/>
        <v>2387840.56</v>
      </c>
      <c r="J9" s="12">
        <f t="shared" si="0"/>
        <v>2387840.56</v>
      </c>
      <c r="K9" s="12">
        <f t="shared" si="0"/>
        <v>2387840.56</v>
      </c>
      <c r="L9" s="12">
        <f>SUM(L10:L14)</f>
        <v>2387317.12</v>
      </c>
      <c r="M9" s="14">
        <f t="shared" si="0"/>
        <v>2387317.12</v>
      </c>
      <c r="N9" s="14">
        <f t="shared" ref="N9:Q9" si="1">SUM(N10:N14)</f>
        <v>2385257.12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21239406.720000003</v>
      </c>
    </row>
    <row r="10" spans="3:19" x14ac:dyDescent="0.25">
      <c r="C10" s="5" t="s">
        <v>2</v>
      </c>
      <c r="D10" s="27">
        <v>18145656</v>
      </c>
      <c r="E10" s="31">
        <v>9126511</v>
      </c>
      <c r="F10" s="11">
        <v>2090425.5</v>
      </c>
      <c r="G10" s="11">
        <v>2090425.5</v>
      </c>
      <c r="H10" s="27">
        <v>2090425.5</v>
      </c>
      <c r="I10" s="11">
        <v>2090425.5</v>
      </c>
      <c r="J10" s="11">
        <v>2090425.5</v>
      </c>
      <c r="K10" s="23">
        <v>2090425.5</v>
      </c>
      <c r="L10" s="23">
        <v>2088800</v>
      </c>
      <c r="M10" s="23">
        <v>2088800</v>
      </c>
      <c r="N10" s="23">
        <v>2088800</v>
      </c>
      <c r="O10" s="27"/>
      <c r="P10" s="23"/>
      <c r="Q10" s="11"/>
      <c r="R10" s="22"/>
    </row>
    <row r="11" spans="3:19" x14ac:dyDescent="0.25">
      <c r="C11" s="5" t="s">
        <v>3</v>
      </c>
      <c r="D11" s="6">
        <v>0</v>
      </c>
      <c r="E11" s="15">
        <v>3600000</v>
      </c>
      <c r="F11" s="11"/>
      <c r="G11" s="11">
        <v>100000</v>
      </c>
      <c r="H11" s="27">
        <v>400000</v>
      </c>
      <c r="I11" s="11">
        <v>250000</v>
      </c>
      <c r="J11" s="11">
        <v>250000</v>
      </c>
      <c r="K11" s="11">
        <v>250000</v>
      </c>
      <c r="L11" s="11">
        <v>250000</v>
      </c>
      <c r="M11" s="11">
        <v>250000</v>
      </c>
      <c r="N11" s="11">
        <v>250000</v>
      </c>
      <c r="O11" s="11"/>
      <c r="P11" s="11"/>
      <c r="Q11" s="11"/>
      <c r="R11" s="22"/>
    </row>
    <row r="12" spans="3:19" x14ac:dyDescent="0.2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2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25">
      <c r="C14" s="5" t="s">
        <v>6</v>
      </c>
      <c r="D14" s="27">
        <v>405566</v>
      </c>
      <c r="E14" s="15">
        <v>192376</v>
      </c>
      <c r="F14" s="11">
        <v>48239.06</v>
      </c>
      <c r="G14" s="11">
        <v>48239.06</v>
      </c>
      <c r="H14" s="27">
        <v>48239.06</v>
      </c>
      <c r="I14" s="23">
        <v>47415.06</v>
      </c>
      <c r="J14" s="23">
        <v>47415.06</v>
      </c>
      <c r="K14" s="23">
        <v>47415.06</v>
      </c>
      <c r="L14" s="27">
        <v>48517.120000000003</v>
      </c>
      <c r="M14" s="27">
        <v>48517.120000000003</v>
      </c>
      <c r="N14" s="27">
        <v>46457.120000000003</v>
      </c>
      <c r="O14" s="27"/>
      <c r="P14" s="23"/>
      <c r="Q14" s="23"/>
      <c r="R14" s="22"/>
    </row>
    <row r="15" spans="3:19" x14ac:dyDescent="0.25">
      <c r="C15" s="3" t="s">
        <v>7</v>
      </c>
      <c r="D15" s="4">
        <f>SUM(D16:D24)</f>
        <v>8522580</v>
      </c>
      <c r="E15" s="4">
        <f>SUM(E16:E24)</f>
        <v>192960</v>
      </c>
      <c r="F15" s="14">
        <f>F16+F17+F18+F19+F20+F21+F22+F23+F24</f>
        <v>61080</v>
      </c>
      <c r="G15" s="14">
        <f t="shared" ref="G15:M15" si="2">SUM(G16:G24)</f>
        <v>498137.24</v>
      </c>
      <c r="H15" s="14">
        <f t="shared" si="2"/>
        <v>128008.62</v>
      </c>
      <c r="I15" s="14">
        <f t="shared" si="2"/>
        <v>168008.62</v>
      </c>
      <c r="J15" s="14">
        <f t="shared" si="2"/>
        <v>297408.62</v>
      </c>
      <c r="K15" s="14">
        <f t="shared" si="2"/>
        <v>3864046.36</v>
      </c>
      <c r="L15" s="14">
        <f t="shared" si="2"/>
        <v>150008.62</v>
      </c>
      <c r="M15" s="14">
        <f t="shared" si="2"/>
        <v>187708.62</v>
      </c>
      <c r="N15" s="14">
        <f t="shared" ref="N15:Q15" si="3">SUM(N16:N24)</f>
        <v>771854.62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6126261.3200000003</v>
      </c>
    </row>
    <row r="16" spans="3:19" x14ac:dyDescent="0.2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25">
      <c r="C17" s="5" t="s">
        <v>9</v>
      </c>
      <c r="D17" s="27">
        <v>50000</v>
      </c>
      <c r="E17" s="6"/>
      <c r="F17" s="11"/>
      <c r="G17" s="11"/>
      <c r="H17" s="11"/>
      <c r="I17" s="11"/>
      <c r="J17" s="11"/>
      <c r="K17" s="11"/>
      <c r="L17" s="11"/>
      <c r="M17" s="11"/>
      <c r="N17" s="16"/>
      <c r="O17" s="11"/>
      <c r="P17" s="11"/>
      <c r="Q17" s="16"/>
      <c r="R17" s="22"/>
    </row>
    <row r="18" spans="3:18" x14ac:dyDescent="0.25">
      <c r="C18" s="5" t="s">
        <v>10</v>
      </c>
      <c r="D18" s="27">
        <v>952800</v>
      </c>
      <c r="E18" s="6"/>
      <c r="F18" s="11"/>
      <c r="G18" s="11"/>
      <c r="H18" s="11"/>
      <c r="I18" s="11"/>
      <c r="J18" s="11">
        <v>138400</v>
      </c>
      <c r="K18" s="11"/>
      <c r="L18" s="11"/>
      <c r="M18" s="11">
        <v>23700</v>
      </c>
      <c r="N18" s="11">
        <v>352346</v>
      </c>
      <c r="O18" s="11"/>
      <c r="P18" s="11"/>
      <c r="Q18" s="11"/>
      <c r="R18" s="22"/>
    </row>
    <row r="19" spans="3:18" x14ac:dyDescent="0.25">
      <c r="C19" s="5" t="s">
        <v>11</v>
      </c>
      <c r="D19" s="27">
        <v>389780</v>
      </c>
      <c r="E19" s="6"/>
      <c r="F19" s="11"/>
      <c r="G19" s="11"/>
      <c r="H19" s="11"/>
      <c r="I19" s="11"/>
      <c r="J19" s="11"/>
      <c r="K19" s="23">
        <v>419196</v>
      </c>
      <c r="L19" s="11"/>
      <c r="M19" s="11"/>
      <c r="N19" s="11"/>
      <c r="O19" s="11"/>
      <c r="P19" s="11"/>
      <c r="Q19" s="11"/>
      <c r="R19" s="22"/>
    </row>
    <row r="20" spans="3:18" x14ac:dyDescent="0.25">
      <c r="C20" s="5" t="s">
        <v>12</v>
      </c>
      <c r="D20" s="27">
        <v>2680000</v>
      </c>
      <c r="E20" s="6"/>
      <c r="F20" s="11"/>
      <c r="G20" s="11">
        <v>23857.24</v>
      </c>
      <c r="H20" s="27">
        <v>11928.62</v>
      </c>
      <c r="I20" s="27">
        <v>11928.62</v>
      </c>
      <c r="J20" s="27">
        <v>11928.62</v>
      </c>
      <c r="K20" s="23">
        <v>3008634.63</v>
      </c>
      <c r="L20" s="27">
        <v>11928.62</v>
      </c>
      <c r="M20" s="27">
        <v>11928.62</v>
      </c>
      <c r="N20" s="23">
        <v>11928.62</v>
      </c>
      <c r="O20" s="23"/>
      <c r="P20" s="23"/>
      <c r="Q20" s="23"/>
      <c r="R20" s="22"/>
    </row>
    <row r="21" spans="3:18" x14ac:dyDescent="0.25">
      <c r="C21" s="5" t="s">
        <v>13</v>
      </c>
      <c r="D21" s="6">
        <v>0</v>
      </c>
      <c r="E21" s="15">
        <v>192960</v>
      </c>
      <c r="F21" s="11">
        <v>16080</v>
      </c>
      <c r="G21" s="11">
        <v>16080</v>
      </c>
      <c r="H21" s="27">
        <v>16080</v>
      </c>
      <c r="I21" s="27">
        <v>16080</v>
      </c>
      <c r="J21" s="27">
        <v>16080</v>
      </c>
      <c r="K21" s="27">
        <v>16080</v>
      </c>
      <c r="L21" s="27">
        <v>16080</v>
      </c>
      <c r="M21" s="27">
        <v>16080</v>
      </c>
      <c r="N21" s="11">
        <v>16080</v>
      </c>
      <c r="O21" s="11"/>
      <c r="P21" s="11"/>
      <c r="Q21" s="11"/>
      <c r="R21" s="22"/>
    </row>
    <row r="22" spans="3:18" x14ac:dyDescent="0.25">
      <c r="C22" s="5" t="s">
        <v>14</v>
      </c>
      <c r="D22" s="27">
        <v>690000</v>
      </c>
      <c r="E22" s="6"/>
      <c r="F22" s="11"/>
      <c r="G22" s="27">
        <v>47200</v>
      </c>
      <c r="H22" s="23">
        <v>0</v>
      </c>
      <c r="I22" s="11">
        <v>0</v>
      </c>
      <c r="J22" s="11">
        <v>0</v>
      </c>
      <c r="K22" s="11">
        <v>68935.73</v>
      </c>
      <c r="L22" s="11"/>
      <c r="M22" s="27"/>
      <c r="N22" s="11"/>
      <c r="O22" s="11"/>
      <c r="P22" s="23"/>
      <c r="Q22" s="27"/>
      <c r="R22" s="22"/>
    </row>
    <row r="23" spans="3:18" x14ac:dyDescent="0.25">
      <c r="C23" s="5" t="s">
        <v>15</v>
      </c>
      <c r="D23" s="27">
        <v>3260000</v>
      </c>
      <c r="E23" s="6"/>
      <c r="F23" s="11">
        <v>45000</v>
      </c>
      <c r="G23" s="27"/>
      <c r="H23" s="27">
        <v>100000</v>
      </c>
      <c r="I23" s="23">
        <v>140000</v>
      </c>
      <c r="J23" s="23">
        <v>131000</v>
      </c>
      <c r="K23" s="23">
        <v>262200</v>
      </c>
      <c r="L23" s="27">
        <v>122000</v>
      </c>
      <c r="M23" s="27">
        <v>136000</v>
      </c>
      <c r="N23" s="27">
        <v>391500</v>
      </c>
      <c r="O23" s="27"/>
      <c r="P23" s="23"/>
      <c r="Q23" s="27"/>
      <c r="R23" s="22"/>
    </row>
    <row r="24" spans="3:18" x14ac:dyDescent="0.25">
      <c r="C24" s="5" t="s">
        <v>16</v>
      </c>
      <c r="D24" s="27">
        <v>500000</v>
      </c>
      <c r="E24" s="6"/>
      <c r="F24" s="11"/>
      <c r="G24" s="11">
        <v>411000</v>
      </c>
      <c r="H24" s="23"/>
      <c r="I24" s="11"/>
      <c r="J24" s="23"/>
      <c r="K24" s="11">
        <v>89000</v>
      </c>
      <c r="L24" s="11"/>
      <c r="M24" s="11"/>
      <c r="N24" s="27"/>
      <c r="O24" s="11"/>
      <c r="P24" s="23"/>
      <c r="Q24" s="27"/>
      <c r="R24" s="22"/>
    </row>
    <row r="25" spans="3:18" x14ac:dyDescent="0.25">
      <c r="C25" s="3" t="s">
        <v>17</v>
      </c>
      <c r="D25" s="4">
        <f>SUM(D26:D34)</f>
        <v>7554857</v>
      </c>
      <c r="E25" s="4">
        <f>SUM(E26:E34)</f>
        <v>0</v>
      </c>
      <c r="F25" s="14">
        <f>SUM(F26:F50)</f>
        <v>234608</v>
      </c>
      <c r="G25" s="12">
        <f t="shared" ref="G25:M25" si="5">SUM(G26:G34)</f>
        <v>1198235.26</v>
      </c>
      <c r="H25" s="12">
        <f t="shared" si="5"/>
        <v>409608</v>
      </c>
      <c r="I25" s="12">
        <f t="shared" si="5"/>
        <v>407200</v>
      </c>
      <c r="J25" s="14">
        <f t="shared" si="5"/>
        <v>409608</v>
      </c>
      <c r="K25" s="12">
        <f t="shared" si="5"/>
        <v>987713.87</v>
      </c>
      <c r="L25" s="12">
        <f>SUM(L26:L34)</f>
        <v>462331.1</v>
      </c>
      <c r="M25" s="14">
        <f t="shared" si="5"/>
        <v>234608</v>
      </c>
      <c r="N25" s="14">
        <f t="shared" ref="N25:Q25" si="6">SUM(N26:N34)</f>
        <v>752040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5095952.2300000004</v>
      </c>
    </row>
    <row r="26" spans="3:18" x14ac:dyDescent="0.25">
      <c r="C26" s="5" t="s">
        <v>18</v>
      </c>
      <c r="D26" s="27">
        <v>2820000</v>
      </c>
      <c r="E26" s="6"/>
      <c r="F26" s="13">
        <v>234608</v>
      </c>
      <c r="G26" s="27">
        <v>366937.37</v>
      </c>
      <c r="H26" s="27">
        <v>234608</v>
      </c>
      <c r="I26" s="11">
        <v>232200</v>
      </c>
      <c r="J26" s="11">
        <v>234608</v>
      </c>
      <c r="K26" s="23">
        <v>375204.58</v>
      </c>
      <c r="L26" s="27">
        <v>234608</v>
      </c>
      <c r="M26" s="27">
        <v>234608</v>
      </c>
      <c r="N26" s="27">
        <v>227040</v>
      </c>
      <c r="O26" s="27"/>
      <c r="P26" s="23"/>
      <c r="Q26" s="27"/>
      <c r="R26" s="22"/>
    </row>
    <row r="27" spans="3:18" x14ac:dyDescent="0.25">
      <c r="C27" s="5" t="s">
        <v>19</v>
      </c>
      <c r="D27" s="27">
        <v>395000</v>
      </c>
      <c r="E27" s="6"/>
      <c r="F27" s="11"/>
      <c r="G27" s="11">
        <v>330.03</v>
      </c>
      <c r="H27" s="11"/>
      <c r="I27" s="11"/>
      <c r="J27" s="23"/>
      <c r="K27" s="23"/>
      <c r="L27" s="11">
        <v>227723.1</v>
      </c>
      <c r="M27" s="11"/>
      <c r="N27" s="11"/>
      <c r="O27" s="11"/>
      <c r="P27" s="11"/>
      <c r="Q27" s="27"/>
      <c r="R27" s="22"/>
    </row>
    <row r="28" spans="3:18" x14ac:dyDescent="0.25">
      <c r="C28" s="5" t="s">
        <v>20</v>
      </c>
      <c r="D28" s="27">
        <v>350000</v>
      </c>
      <c r="E28" s="6"/>
      <c r="F28" s="11"/>
      <c r="G28" s="27">
        <v>54725.57</v>
      </c>
      <c r="H28" s="23"/>
      <c r="I28" s="11"/>
      <c r="J28" s="11"/>
      <c r="K28" s="23">
        <v>183569.65</v>
      </c>
      <c r="L28" s="11"/>
      <c r="M28" s="11"/>
      <c r="N28" s="11"/>
      <c r="O28" s="11"/>
      <c r="P28" s="23"/>
      <c r="Q28" s="27"/>
      <c r="R28" s="22"/>
    </row>
    <row r="29" spans="3:18" x14ac:dyDescent="0.2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25">
      <c r="C30" s="5" t="s">
        <v>22</v>
      </c>
      <c r="D30" s="27">
        <v>150000</v>
      </c>
      <c r="E30" s="6"/>
      <c r="F30" s="11"/>
      <c r="G30" s="11"/>
      <c r="H30" s="11"/>
      <c r="I30" s="11"/>
      <c r="J30" s="11"/>
      <c r="K30" s="23"/>
      <c r="L30" s="11"/>
      <c r="M30" s="11"/>
      <c r="N30" s="11"/>
      <c r="O30" s="11"/>
      <c r="P30" s="11"/>
      <c r="Q30" s="27"/>
      <c r="R30" s="22"/>
    </row>
    <row r="31" spans="3:18" x14ac:dyDescent="0.25">
      <c r="C31" s="5" t="s">
        <v>23</v>
      </c>
      <c r="D31" s="27">
        <v>260000</v>
      </c>
      <c r="E31" s="6"/>
      <c r="F31" s="11"/>
      <c r="G31" s="11">
        <v>151354.31</v>
      </c>
      <c r="H31" s="11"/>
      <c r="I31" s="11"/>
      <c r="J31" s="11"/>
      <c r="K31" s="23"/>
      <c r="L31" s="11"/>
      <c r="M31" s="11"/>
      <c r="N31" s="11"/>
      <c r="O31" s="11"/>
      <c r="P31" s="23"/>
      <c r="Q31" s="27"/>
      <c r="R31" s="22"/>
    </row>
    <row r="32" spans="3:18" x14ac:dyDescent="0.25">
      <c r="C32" s="5" t="s">
        <v>24</v>
      </c>
      <c r="D32" s="27">
        <v>2375000</v>
      </c>
      <c r="E32" s="6"/>
      <c r="F32" s="11"/>
      <c r="G32" s="27">
        <v>386320.75</v>
      </c>
      <c r="H32" s="27">
        <v>175000</v>
      </c>
      <c r="I32" s="11">
        <v>175000</v>
      </c>
      <c r="J32" s="11">
        <v>175000</v>
      </c>
      <c r="K32" s="11">
        <v>175000</v>
      </c>
      <c r="L32" s="11">
        <v>0</v>
      </c>
      <c r="M32" s="27">
        <v>0</v>
      </c>
      <c r="N32" s="27">
        <v>525000</v>
      </c>
      <c r="O32" s="27"/>
      <c r="P32" s="27"/>
      <c r="Q32" s="27"/>
      <c r="R32" s="22"/>
    </row>
    <row r="33" spans="3:18" x14ac:dyDescent="0.2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M33" s="11"/>
      <c r="N33" s="11"/>
      <c r="O33" s="11"/>
      <c r="P33" s="11"/>
      <c r="Q33" s="11"/>
      <c r="R33" s="22"/>
    </row>
    <row r="34" spans="3:18" x14ac:dyDescent="0.25">
      <c r="C34" s="5" t="s">
        <v>26</v>
      </c>
      <c r="D34" s="27">
        <v>1204857</v>
      </c>
      <c r="E34" s="6"/>
      <c r="F34" s="11"/>
      <c r="G34" s="27">
        <v>238567.23</v>
      </c>
      <c r="H34" s="11"/>
      <c r="I34" s="11"/>
      <c r="J34" s="11"/>
      <c r="K34" s="23">
        <v>253939.64</v>
      </c>
      <c r="L34" s="11"/>
      <c r="M34" s="27"/>
      <c r="N34" s="11"/>
      <c r="O34" s="11"/>
      <c r="P34" s="23"/>
      <c r="Q34" s="27"/>
      <c r="R34" s="22"/>
    </row>
    <row r="35" spans="3:18" x14ac:dyDescent="0.25">
      <c r="C35" s="3" t="s">
        <v>27</v>
      </c>
      <c r="D35" s="4">
        <f>D36+D37+D38+D39+D40+D41+D42+D43+D44+D45+D46+D47+D48+D49+D50</f>
        <v>0</v>
      </c>
      <c r="E35" s="4">
        <f>E36+E37+E38+E39+E40+E41+E42+E43+E44+E45+E46+E47+E48+E49+E50</f>
        <v>0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2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2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2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2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2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2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2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2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25">
      <c r="C44" s="3" t="s">
        <v>36</v>
      </c>
      <c r="D44" s="4">
        <v>0</v>
      </c>
      <c r="E44" s="4">
        <v>0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2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2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2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2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2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2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25">
      <c r="C51" s="3" t="s">
        <v>43</v>
      </c>
      <c r="D51" s="4">
        <f>SUM(D52:D60)</f>
        <v>920000</v>
      </c>
      <c r="E51" s="4">
        <f>SUM(E52:E60)</f>
        <v>0</v>
      </c>
      <c r="F51" s="25">
        <f t="shared" ref="F51" si="7">SUM(F52:F60)</f>
        <v>0</v>
      </c>
      <c r="G51" s="11">
        <f>SUM(G52:G60)</f>
        <v>113663.5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0</v>
      </c>
      <c r="L51" s="11">
        <v>0</v>
      </c>
      <c r="M51" s="14">
        <f>SUM(M52:M64)</f>
        <v>0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113663.5</v>
      </c>
    </row>
    <row r="52" spans="3:18" x14ac:dyDescent="0.25">
      <c r="C52" s="5" t="s">
        <v>44</v>
      </c>
      <c r="D52" s="27">
        <v>650000</v>
      </c>
      <c r="E52" s="6"/>
      <c r="F52" s="11"/>
      <c r="G52" s="27">
        <v>113663.5</v>
      </c>
      <c r="H52" s="23"/>
      <c r="I52" s="11"/>
      <c r="J52" s="11"/>
      <c r="K52" s="11"/>
      <c r="L52" s="11"/>
      <c r="M52" s="11"/>
      <c r="N52" s="11"/>
      <c r="O52" s="11"/>
      <c r="P52" s="11"/>
      <c r="Q52" s="27"/>
      <c r="R52" s="22"/>
    </row>
    <row r="53" spans="3:18" x14ac:dyDescent="0.25">
      <c r="C53" s="5" t="s">
        <v>45</v>
      </c>
      <c r="D53" s="27">
        <v>110000</v>
      </c>
      <c r="E53" s="6"/>
      <c r="F53" s="11"/>
      <c r="G53" s="27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2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2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25">
      <c r="C56" s="5" t="s">
        <v>48</v>
      </c>
      <c r="D56" s="27">
        <v>160000</v>
      </c>
      <c r="E56" s="6"/>
      <c r="F56" s="11"/>
      <c r="G56" s="27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2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2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2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2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2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2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2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2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2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2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2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2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 t="s">
        <v>105</v>
      </c>
      <c r="O68" s="11"/>
      <c r="P68" s="11"/>
      <c r="Q68" s="12"/>
      <c r="R68" s="22"/>
    </row>
    <row r="69" spans="3:18" x14ac:dyDescent="0.2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2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2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2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25">
      <c r="C73" s="1" t="s">
        <v>67</v>
      </c>
      <c r="D73" s="2"/>
      <c r="E73" s="2"/>
      <c r="F73" s="17"/>
      <c r="G73" s="17"/>
      <c r="H73" s="17"/>
      <c r="I73" s="17"/>
      <c r="J73" s="17"/>
      <c r="K73" s="17"/>
      <c r="L73" s="17"/>
      <c r="M73" s="17"/>
      <c r="N73" s="17"/>
      <c r="O73" s="26"/>
      <c r="P73" s="17"/>
      <c r="Q73" s="12"/>
      <c r="R73" s="22"/>
    </row>
    <row r="74" spans="3:18" x14ac:dyDescent="0.2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2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2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2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2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2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2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2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25">
      <c r="C82" s="30" t="s">
        <v>65</v>
      </c>
      <c r="D82" s="20">
        <f>D9+D15+D25+D51</f>
        <v>35548659</v>
      </c>
      <c r="E82" s="20">
        <f>E9+E15+E25+E34+E44+E51</f>
        <v>13111847</v>
      </c>
      <c r="F82" s="21">
        <f>F9+F15+F25+F35+F45+F51</f>
        <v>2434352.56</v>
      </c>
      <c r="G82" s="21">
        <f>G9+G15+G25+G35+G45+G51</f>
        <v>4048700.5599999996</v>
      </c>
      <c r="H82" s="21">
        <f>H9+H15+H25+H51</f>
        <v>3076281.18</v>
      </c>
      <c r="I82" s="21">
        <f t="shared" ref="I82:O82" si="8">I9+I15+I25+I51</f>
        <v>2963049.18</v>
      </c>
      <c r="J82" s="21">
        <f t="shared" si="8"/>
        <v>3094857.18</v>
      </c>
      <c r="K82" s="21">
        <f>K9+K15+K25+K51</f>
        <v>7239600.79</v>
      </c>
      <c r="L82" s="21">
        <f t="shared" si="8"/>
        <v>2999656.8400000003</v>
      </c>
      <c r="M82" s="21">
        <f t="shared" si="8"/>
        <v>2809633.74</v>
      </c>
      <c r="N82" s="21">
        <f t="shared" si="8"/>
        <v>3909151.74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32575283.770000003</v>
      </c>
    </row>
    <row r="88" spans="3:18" x14ac:dyDescent="0.25">
      <c r="C88" s="19" t="s">
        <v>103</v>
      </c>
      <c r="E88" s="37" t="s">
        <v>107</v>
      </c>
      <c r="F88" s="37"/>
      <c r="G88" s="37"/>
      <c r="H88" s="37"/>
      <c r="I88" s="37"/>
      <c r="M88" s="37" t="s">
        <v>108</v>
      </c>
      <c r="N88" s="37"/>
      <c r="O88" s="37"/>
      <c r="P88" s="37"/>
    </row>
    <row r="89" spans="3:18" x14ac:dyDescent="0.25">
      <c r="C89" s="18" t="s">
        <v>104</v>
      </c>
      <c r="E89" s="32" t="s">
        <v>102</v>
      </c>
      <c r="F89" s="32"/>
      <c r="G89" s="32"/>
      <c r="H89" s="32"/>
      <c r="I89" s="32"/>
      <c r="M89" s="32" t="s">
        <v>109</v>
      </c>
      <c r="N89" s="32"/>
      <c r="O89" s="32"/>
      <c r="P89" s="32"/>
    </row>
    <row r="90" spans="3:18" x14ac:dyDescent="0.25">
      <c r="C90" s="18" t="s">
        <v>99</v>
      </c>
      <c r="F90" s="32" t="s">
        <v>100</v>
      </c>
      <c r="G90" s="32"/>
      <c r="H90" s="32"/>
      <c r="M90" s="32" t="s">
        <v>101</v>
      </c>
      <c r="N90" s="32"/>
      <c r="O90" s="32"/>
      <c r="P90" s="32"/>
    </row>
    <row r="91" spans="3:18" ht="15.75" thickBot="1" x14ac:dyDescent="0.3"/>
    <row r="92" spans="3:18" ht="15.75" thickBot="1" x14ac:dyDescent="0.3">
      <c r="C92" s="10" t="s">
        <v>94</v>
      </c>
    </row>
    <row r="93" spans="3:18" ht="45.75" customHeight="1" thickBot="1" x14ac:dyDescent="0.3">
      <c r="C93" s="8" t="s">
        <v>95</v>
      </c>
    </row>
    <row r="94" spans="3:18" ht="60.75" thickBot="1" x14ac:dyDescent="0.3">
      <c r="C94" s="9" t="s">
        <v>96</v>
      </c>
      <c r="R94" t="s">
        <v>106</v>
      </c>
    </row>
  </sheetData>
  <mergeCells count="15">
    <mergeCell ref="C5:R5"/>
    <mergeCell ref="F6:R6"/>
    <mergeCell ref="C1:R1"/>
    <mergeCell ref="C2:R2"/>
    <mergeCell ref="C6:C7"/>
    <mergeCell ref="D6:D7"/>
    <mergeCell ref="E6:E7"/>
    <mergeCell ref="C3:R3"/>
    <mergeCell ref="C4:R4"/>
    <mergeCell ref="E88:I88"/>
    <mergeCell ref="M88:P88"/>
    <mergeCell ref="E89:I89"/>
    <mergeCell ref="F90:H90"/>
    <mergeCell ref="M89:P89"/>
    <mergeCell ref="M90:P90"/>
  </mergeCells>
  <pageMargins left="0.25" right="0.25" top="0.75" bottom="0.75" header="0.3" footer="0.3"/>
  <pageSetup scale="44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Eliezer Batista</cp:lastModifiedBy>
  <cp:lastPrinted>2025-10-02T19:51:07Z</cp:lastPrinted>
  <dcterms:created xsi:type="dcterms:W3CDTF">2021-07-29T18:58:50Z</dcterms:created>
  <dcterms:modified xsi:type="dcterms:W3CDTF">2025-10-15T13:06:21Z</dcterms:modified>
</cp:coreProperties>
</file>