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Salon Consejo EGAEE\Documents\Noviembre 2023\"/>
    </mc:Choice>
  </mc:AlternateContent>
  <bookViews>
    <workbookView xWindow="0" yWindow="0" windowWidth="15525" windowHeight="7090"/>
  </bookViews>
  <sheets>
    <sheet name="P2 Presupuesto Aprobado-Ejec " sheetId="2" r:id="rId1"/>
  </sheets>
  <definedNames>
    <definedName name="_xlnm.Print_Area" localSheetId="0">'P2 Presupuesto Aprobado-Ejec '!$C$1:$R$94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K51" i="2" l="1"/>
  <c r="J51" i="2" l="1"/>
  <c r="F51" i="2" l="1"/>
  <c r="F15" i="2" l="1"/>
  <c r="F25" i="2"/>
  <c r="D35" i="2"/>
  <c r="Q51" i="2" l="1"/>
  <c r="Q25" i="2"/>
  <c r="Q15" i="2"/>
  <c r="Q9" i="2"/>
  <c r="Q82" i="2" l="1"/>
  <c r="P51" i="2" l="1"/>
  <c r="P15" i="2"/>
  <c r="P25" i="2"/>
  <c r="P9" i="2"/>
  <c r="P82" i="2" l="1"/>
  <c r="O51" i="2"/>
  <c r="O25" i="2"/>
  <c r="O15" i="2"/>
  <c r="O9" i="2"/>
  <c r="O82" i="2" l="1"/>
  <c r="D51" i="2" l="1"/>
  <c r="D25" i="2"/>
  <c r="D15" i="2"/>
  <c r="D9" i="2"/>
  <c r="N51" i="2"/>
  <c r="N25" i="2"/>
  <c r="N15" i="2"/>
  <c r="N9" i="2"/>
  <c r="M51" i="2"/>
  <c r="I51" i="2"/>
  <c r="H51" i="2"/>
  <c r="G51" i="2"/>
  <c r="M25" i="2"/>
  <c r="L25" i="2"/>
  <c r="K25" i="2"/>
  <c r="J25" i="2"/>
  <c r="I25" i="2"/>
  <c r="H25" i="2"/>
  <c r="G25" i="2"/>
  <c r="M15" i="2"/>
  <c r="L15" i="2"/>
  <c r="K15" i="2"/>
  <c r="J15" i="2"/>
  <c r="I15" i="2"/>
  <c r="H15" i="2"/>
  <c r="G15" i="2"/>
  <c r="M9" i="2"/>
  <c r="L9" i="2"/>
  <c r="K9" i="2"/>
  <c r="J9" i="2"/>
  <c r="I9" i="2"/>
  <c r="H9" i="2"/>
  <c r="G9" i="2"/>
  <c r="F9" i="2"/>
  <c r="K82" i="2" l="1"/>
  <c r="R51" i="2"/>
  <c r="R25" i="2"/>
  <c r="R15" i="2"/>
  <c r="F82" i="2"/>
  <c r="R9" i="2"/>
  <c r="N82" i="2"/>
  <c r="H82" i="2"/>
  <c r="G82" i="2"/>
  <c r="D82" i="2"/>
  <c r="L82" i="2"/>
  <c r="I82" i="2"/>
  <c r="J82" i="2"/>
  <c r="M82" i="2"/>
  <c r="R82" i="2" l="1"/>
</calcChain>
</file>

<file path=xl/sharedStrings.xml><?xml version="1.0" encoding="utf-8"?>
<sst xmlns="http://schemas.openxmlformats.org/spreadsheetml/2006/main" count="108" uniqueCount="108">
  <si>
    <t>2 - GASTOS</t>
  </si>
  <si>
    <t>2.1 - REMUNERACIONES Y CONTRIBUCIONES</t>
  </si>
  <si>
    <t>2.1.1 - REMUNERACIONES</t>
  </si>
  <si>
    <t>2.1.2 - SOBRESUELDOS</t>
  </si>
  <si>
    <t>2.1.3 - DIETAS Y GASTOS DE REPRESENTACIÓN</t>
  </si>
  <si>
    <t>2.1.4 - GRATIFICACIONES Y BONIFICACIONES</t>
  </si>
  <si>
    <t>2.1.5 - CONTRIBUCIONES A LA SEGURIDAD SOCIAL</t>
  </si>
  <si>
    <t>2.2 - CONTRATACIÓN DE SERVICIOS</t>
  </si>
  <si>
    <t>2.2.1 - SERVICIOS BÁSICOS</t>
  </si>
  <si>
    <t>2.2.2 - PUBLICIDAD, IMPRESIÓN Y ENCUADERNACIÓN</t>
  </si>
  <si>
    <t>2.2.3 - VIÁTICOS</t>
  </si>
  <si>
    <t>2.2.4 - TRANSPORTE Y ALMACENAJE</t>
  </si>
  <si>
    <t>2.2.5 - ALQUILERES Y RENTAS</t>
  </si>
  <si>
    <t>2.2.6 - SEGUROS</t>
  </si>
  <si>
    <t>2.2.7 - SERVICIOS DE CONSERVACIÓN, REPARACIONES MENORES E INSTALACIONES TEMPORALES</t>
  </si>
  <si>
    <t>2.2.8 - OTROS SERVICIOS NO INCLUIDOS EN CONCEPTOS ANTERIORES</t>
  </si>
  <si>
    <t>2.2.9 - OTRAS CONTRATACIONES DE SERVICIOS</t>
  </si>
  <si>
    <t>2.3 - MATERIALES Y SUMINISTROS</t>
  </si>
  <si>
    <t>2.3.1 - ALIMENTOS Y PRODUCTOS AGROFORESTALES</t>
  </si>
  <si>
    <t>2.3.2 - TEXTILES Y VESTUARIOS</t>
  </si>
  <si>
    <t>2.3.3 - PRODUCTOS DE PAPEL, CARTÓN E IMPRESOS</t>
  </si>
  <si>
    <t>2.3.4 - PRODUCTOS FARMACÉUTICOS</t>
  </si>
  <si>
    <t>2.3.5 - PRODUCTOS DE CUERO, CAUCHO Y PLÁSTICO</t>
  </si>
  <si>
    <t>2.3.6 - PRODUCTOS DE MINERALES, METÁLICOS Y NO METÁLICOS</t>
  </si>
  <si>
    <t>2.3.7 - COMBUSTIBLES, LUBRICANTES, PRODUCTOS QUÍMICOS Y CONEXOS</t>
  </si>
  <si>
    <t>2.3.8 - GASTOS QUE SE ASIGNARÁN DURANTE EL EJERCICIO (ART. 32 Y 33 LEY 423-06)</t>
  </si>
  <si>
    <t>2.3.9 - PRODUCTOS Y ÚTILES VARIOS</t>
  </si>
  <si>
    <t>2.4 - TRANSFERENCIAS CORRIENTES</t>
  </si>
  <si>
    <t>2.4.1 - TRANSFERENCIAS CORRIENTES AL SECTOR PRIVADO</t>
  </si>
  <si>
    <t>2.4.2 - TRANSFERENCIAS CORRIENTES AL  GOBIERNO GENERAL NACIONAL</t>
  </si>
  <si>
    <t>2.4.3 - TRANSFERENCIAS CORRIENTES A GOBIERNOS GENERALES LOCALES</t>
  </si>
  <si>
    <t>2.4.4 - TRANSFERENCIAS CORRIENTES A EMPRESAS PÚBLICAS NO FINANCIERAS</t>
  </si>
  <si>
    <t>2.4.5 - TRANSFERENCIAS CORRIENTES A INSTITUCIONES PÚBLICAS FINANCIERAS</t>
  </si>
  <si>
    <t>2.4.6 - SUBVENCIONES</t>
  </si>
  <si>
    <t>2.4.7 - TRANSFERENCIAS CORRIENTES AL SECTOR EXTERNO</t>
  </si>
  <si>
    <t>2.4.9 - TRANSFERENCIAS CORRIENTES A OTRAS INSTITUCIONES PÚBLICAS</t>
  </si>
  <si>
    <t>2.5 - TRANSFERENCIAS DE CAPITAL</t>
  </si>
  <si>
    <t>2.5.1 - TRANSFERENCIAS DE CAPITAL AL SECTOR PRIVADO</t>
  </si>
  <si>
    <t>2.5.2 - TRANSFERENCIAS DE CAPITAL AL GOBIERNO GENERAL  NACIONAL</t>
  </si>
  <si>
    <t>2.5.3 - TRANSFERENCIAS DE CAPITAL A GOBIERNOS GENERALES LOCALES</t>
  </si>
  <si>
    <t>2.5.4 - TRANSFERENCIAS DE CAPITAL  A EMPRESAS PÚBLICAS NO FINANCIERAS</t>
  </si>
  <si>
    <t>2.5.6 - TRANSFERENCIAS DE CAPITAL AL SECTOR EXTERNO</t>
  </si>
  <si>
    <t>2.5.9 - TRANSFERENCIAS DE CAPITAL A OTRAS INSTITUCIONES PÚBLICAS</t>
  </si>
  <si>
    <t>2.6 - BIENES MUEBLES, INMUEBLES E INTANGIBLES</t>
  </si>
  <si>
    <t>2.6.1 - MOBILIARIO Y EQUIPO</t>
  </si>
  <si>
    <t>2.6.2 - MOBILIARIO Y EQUIPO AUDIOVISUAL, RECREATIVO Y EDUCACIONAL</t>
  </si>
  <si>
    <t>2.6.3 - EQUIPO E INSTRUMENTAL, CIENTÍFICO Y LABORATORIO</t>
  </si>
  <si>
    <t>2.6.4 - VEHÍCULOS Y EQUIPO DE TRANSPORTE, TRACCIÓN Y ELEVACIÓN</t>
  </si>
  <si>
    <t>2.6.5 - MAQUINARIA, OTROS EQUIPOS Y HERRAMIENTAS</t>
  </si>
  <si>
    <t>2.6.6 - EQUIPOS DE DEFENSA Y SEGURIDAD</t>
  </si>
  <si>
    <t>2.6.7 - ACTIVOS BIOLÓGICOS</t>
  </si>
  <si>
    <t>2.6.8 - BIENES INTANGIBLES</t>
  </si>
  <si>
    <t>2.6.9 - EDIFICIOS, ESTRUCTURAS, TIERRAS, TERRENOS Y OBJETOS DE VALOR</t>
  </si>
  <si>
    <t>2.7 - OBRAS</t>
  </si>
  <si>
    <t>2.7.1 - OBRAS EN EDIFICACIONES</t>
  </si>
  <si>
    <t>2.7.2 - INFRAESTRUCTURA</t>
  </si>
  <si>
    <t>2.7.3 - CONSTRUCCIONES EN BIENES CONCESIONADOS</t>
  </si>
  <si>
    <t>2.7.4 - GASTOS QUE SE ASIGNARÁN DURANTE EL EJERCICIO PARA INVERSIÓN (ART. 32 Y 33 LEY 423-06)</t>
  </si>
  <si>
    <t>2.8 - ADQUISICION DE ACTIVOS FINANCIEROS CON FINES DE POLÍTICA</t>
  </si>
  <si>
    <t>2.8.1 - CONCESIÓN DE PRESTAMOS</t>
  </si>
  <si>
    <t>2.8.2 - ADQUISICIÓN DE TÍTULOS VALORES REPRESENTATIVOS DE DEUDA</t>
  </si>
  <si>
    <t>2.9 - GASTOS FINANCIEROS</t>
  </si>
  <si>
    <t>2.9.1 - INTERESES DE LA DEUDA PÚBLICA INTERNA</t>
  </si>
  <si>
    <t>2.9.2 - INTERESES DE LA DEUDA PUBLICA EXTERNA</t>
  </si>
  <si>
    <t>2.9.4 - COMISIONES Y OTROS GASTOS BANCARIOS DE LA DEUDA PÚBLICA</t>
  </si>
  <si>
    <t>Total general</t>
  </si>
  <si>
    <t>DETALLE</t>
  </si>
  <si>
    <t>4 - APLICACIONES FINANCIERAS</t>
  </si>
  <si>
    <t>4.1 - INCREMENTO DE ACTIVOS FINANCIEROS</t>
  </si>
  <si>
    <t>4.1.1 - INCREMENTO DE ACTIVOS FINANCIEROS CORRIENTES</t>
  </si>
  <si>
    <t>4.1.2 - INCREMENTO DE ACTIVOS FINANCIEROS NO CORRIENTES</t>
  </si>
  <si>
    <t>4.2 - DISMINUCIÓN DE PASIVOS</t>
  </si>
  <si>
    <t>4.2.1 - DISMINUCIÓN DE PASIVOS CORRIENTES</t>
  </si>
  <si>
    <t>4.2.2 - DISMINUCIÓN DE PASIVOS NO CORRIENTES</t>
  </si>
  <si>
    <t>4.3 - DISMINUCIÓN DE FONDOS DE TERCEROS</t>
  </si>
  <si>
    <t>4.3.5 - DISMINUCIÓN DEPÓSITOS FONDOS DE TERCEROS</t>
  </si>
  <si>
    <t>En RD$</t>
  </si>
  <si>
    <t xml:space="preserve">Total </t>
  </si>
  <si>
    <t xml:space="preserve">Enero </t>
  </si>
  <si>
    <t>Febrero</t>
  </si>
  <si>
    <t>Marzo</t>
  </si>
  <si>
    <t>Abril</t>
  </si>
  <si>
    <t>Mayo</t>
  </si>
  <si>
    <t>Junio</t>
  </si>
  <si>
    <t>Julio</t>
  </si>
  <si>
    <t xml:space="preserve">Agosto </t>
  </si>
  <si>
    <t>Septiembre</t>
  </si>
  <si>
    <t>Octubre</t>
  </si>
  <si>
    <t xml:space="preserve">Noviembre </t>
  </si>
  <si>
    <t>Diciembre</t>
  </si>
  <si>
    <t xml:space="preserve">Gasto devengado </t>
  </si>
  <si>
    <t xml:space="preserve">Ejecución de Gasto y Aplicaciones financieras </t>
  </si>
  <si>
    <t>Presupuesto Modificado</t>
  </si>
  <si>
    <t>Presupuesto Aprobado</t>
  </si>
  <si>
    <r>
      <rPr>
        <b/>
        <sz val="11"/>
        <color theme="1"/>
        <rFont val="Calibri"/>
        <family val="2"/>
        <scheme val="minor"/>
      </rPr>
      <t>Presupuesto aprobado:</t>
    </r>
    <r>
      <rPr>
        <sz val="11"/>
        <color theme="1"/>
        <rFont val="Calibri"/>
        <family val="2"/>
        <scheme val="minor"/>
      </rPr>
      <t xml:space="preserve"> Se refiere al presupuesto aprobado en la Ley de Presupuesto General del Estado.</t>
    </r>
  </si>
  <si>
    <r>
      <t xml:space="preserve">Presupuesto modificado:  </t>
    </r>
    <r>
      <rPr>
        <sz val="11"/>
        <color theme="1"/>
        <rFont val="Calibri"/>
        <family val="2"/>
        <scheme val="minor"/>
      </rPr>
      <t xml:space="preserve">Se refiere al presupuesto aprobado en caso de que el Congreso Nacional apruebe un presupuesto complementario. </t>
    </r>
  </si>
  <si>
    <r>
      <rPr>
        <b/>
        <sz val="11"/>
        <color theme="1"/>
        <rFont val="Calibri"/>
        <family val="2"/>
        <scheme val="minor"/>
      </rPr>
      <t>Total devengado:</t>
    </r>
    <r>
      <rPr>
        <sz val="11"/>
        <color theme="1"/>
        <rFont val="Calibri"/>
        <family val="2"/>
        <scheme val="minor"/>
      </rPr>
      <t xml:space="preserve">  Son los recursos financieros que surgen con la obligación de pago por la recepción de conformidad de obras, bienes y servicios oportunamente contratados o, en los casos de gastos sin contraprestación, por haberse cumplido los requisitos administrativos dispuestos por el reglamento de la presente Ley.</t>
    </r>
  </si>
  <si>
    <t>MINISTERIO DE DEFENSA</t>
  </si>
  <si>
    <t>ESCUELA DE GRADUADOS DE ALTOS ESTUDIOS ESTRATEGICOS (EGAEE)</t>
  </si>
  <si>
    <t xml:space="preserve">Preparado por </t>
  </si>
  <si>
    <t>Aprobado por</t>
  </si>
  <si>
    <t>Auditor Interno</t>
  </si>
  <si>
    <t>Revisado por</t>
  </si>
  <si>
    <t>CARLOS A. ALCANTARA JIMENEZ</t>
  </si>
  <si>
    <t>Subdirector de Contabilidad</t>
  </si>
  <si>
    <t>DUBANNY A. VIZCAINO JOHN</t>
  </si>
  <si>
    <t>NODIA A. TEJEDA DE ARIAS</t>
  </si>
  <si>
    <t xml:space="preserve">Encargada de Presupuesto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</si>
</sst>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(* #,##0.00_);_(* \(#,##0.00\);_(* &quot;-&quot;??_);_(@_)"/>
    <numFmt numFmtId="164" formatCode="_(* #,##0.0_);_(* \(#,##0.0\);_(* &quot;-&quot;??_);_(@_)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6"/>
      <color rgb="FF000000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39997558519241921"/>
        <bgColor theme="4" tint="0.79998168889431442"/>
      </patternFill>
    </fill>
    <fill>
      <patternFill patternType="solid">
        <fgColor theme="4" tint="0.39997558519241921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theme="4" tint="0.39997558519241921"/>
      </bottom>
      <diagonal/>
    </border>
    <border>
      <left/>
      <right/>
      <top style="thin">
        <color theme="4" tint="0.39997558519241921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theme="0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indexed="64"/>
      </left>
      <right style="thin">
        <color theme="0"/>
      </right>
      <top style="thin">
        <color theme="0"/>
      </top>
      <bottom/>
      <diagonal/>
    </border>
    <border>
      <left/>
      <right/>
      <top style="thin">
        <color theme="0"/>
      </top>
      <bottom/>
      <diagonal/>
    </border>
    <border>
      <left/>
      <right style="thin">
        <color indexed="64"/>
      </right>
      <top style="thin">
        <color theme="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5">
    <xf numFmtId="0" fontId="0" fillId="0" borderId="0" xfId="0"/>
    <xf numFmtId="0" fontId="2" fillId="0" borderId="1" xfId="0" applyFont="1" applyBorder="1" applyAlignment="1">
      <alignment horizontal="left"/>
    </xf>
    <xf numFmtId="164" fontId="2" fillId="0" borderId="1" xfId="0" applyNumberFormat="1" applyFont="1" applyBorder="1"/>
    <xf numFmtId="0" fontId="2" fillId="0" borderId="0" xfId="0" applyFont="1" applyAlignment="1">
      <alignment horizontal="left" indent="1"/>
    </xf>
    <xf numFmtId="164" fontId="2" fillId="0" borderId="0" xfId="0" applyNumberFormat="1" applyFont="1"/>
    <xf numFmtId="0" fontId="0" fillId="0" borderId="0" xfId="0" applyAlignment="1">
      <alignment horizontal="left" indent="2"/>
    </xf>
    <xf numFmtId="164" fontId="0" fillId="0" borderId="0" xfId="0" applyNumberFormat="1"/>
    <xf numFmtId="0" fontId="0" fillId="0" borderId="9" xfId="0" applyBorder="1"/>
    <xf numFmtId="0" fontId="2" fillId="0" borderId="11" xfId="0" applyFont="1" applyBorder="1" applyAlignment="1">
      <alignment wrapText="1"/>
    </xf>
    <xf numFmtId="0" fontId="0" fillId="0" borderId="11" xfId="0" applyBorder="1" applyAlignment="1">
      <alignment wrapText="1"/>
    </xf>
    <xf numFmtId="0" fontId="0" fillId="0" borderId="11" xfId="0" applyBorder="1" applyAlignment="1">
      <alignment vertical="center"/>
    </xf>
    <xf numFmtId="43" fontId="6" fillId="0" borderId="0" xfId="1" applyFont="1"/>
    <xf numFmtId="43" fontId="7" fillId="0" borderId="0" xfId="0" applyNumberFormat="1" applyFont="1"/>
    <xf numFmtId="43" fontId="6" fillId="0" borderId="0" xfId="1" applyFont="1" applyAlignment="1">
      <alignment vertical="center" wrapText="1"/>
    </xf>
    <xf numFmtId="43" fontId="7" fillId="0" borderId="0" xfId="1" applyFont="1"/>
    <xf numFmtId="43" fontId="6" fillId="0" borderId="0" xfId="1" applyFont="1" applyAlignment="1">
      <alignment vertical="center"/>
    </xf>
    <xf numFmtId="43" fontId="7" fillId="0" borderId="1" xfId="1" applyFont="1" applyBorder="1"/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  <xf numFmtId="43" fontId="2" fillId="2" borderId="2" xfId="1" applyFont="1" applyFill="1" applyBorder="1"/>
    <xf numFmtId="164" fontId="2" fillId="2" borderId="2" xfId="0" applyNumberFormat="1" applyFont="1" applyFill="1" applyBorder="1"/>
    <xf numFmtId="43" fontId="7" fillId="2" borderId="2" xfId="1" applyFont="1" applyFill="1" applyBorder="1"/>
    <xf numFmtId="43" fontId="6" fillId="0" borderId="0" xfId="0" applyNumberFormat="1" applyFont="1"/>
    <xf numFmtId="4" fontId="6" fillId="0" borderId="0" xfId="0" applyNumberFormat="1" applyFont="1"/>
    <xf numFmtId="0" fontId="6" fillId="0" borderId="0" xfId="0" applyFont="1"/>
    <xf numFmtId="164" fontId="7" fillId="0" borderId="0" xfId="0" applyNumberFormat="1" applyFont="1"/>
    <xf numFmtId="164" fontId="7" fillId="0" borderId="1" xfId="0" applyNumberFormat="1" applyFont="1" applyBorder="1"/>
    <xf numFmtId="4" fontId="0" fillId="0" borderId="0" xfId="0" applyNumberFormat="1"/>
    <xf numFmtId="0" fontId="8" fillId="3" borderId="3" xfId="0" applyFont="1" applyFill="1" applyBorder="1" applyAlignment="1">
      <alignment horizontal="center"/>
    </xf>
    <xf numFmtId="0" fontId="8" fillId="3" borderId="7" xfId="0" applyFont="1" applyFill="1" applyBorder="1" applyAlignment="1">
      <alignment horizontal="center"/>
    </xf>
    <xf numFmtId="0" fontId="8" fillId="2" borderId="2" xfId="0" applyFont="1" applyFill="1" applyBorder="1" applyAlignment="1">
      <alignment vertical="center"/>
    </xf>
    <xf numFmtId="0" fontId="0" fillId="0" borderId="0" xfId="0" applyAlignment="1">
      <alignment horizontal="center"/>
    </xf>
    <xf numFmtId="0" fontId="5" fillId="0" borderId="5" xfId="0" applyFont="1" applyBorder="1" applyAlignment="1">
      <alignment horizontal="center" vertical="top" wrapText="1" readingOrder="1"/>
    </xf>
    <xf numFmtId="0" fontId="5" fillId="0" borderId="0" xfId="0" applyFont="1" applyBorder="1" applyAlignment="1">
      <alignment horizontal="center" vertical="top" wrapText="1" readingOrder="1"/>
    </xf>
    <xf numFmtId="0" fontId="4" fillId="0" borderId="5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8" fillId="3" borderId="10" xfId="0" applyFont="1" applyFill="1" applyBorder="1" applyAlignment="1">
      <alignment horizontal="center" vertical="center"/>
    </xf>
    <xf numFmtId="0" fontId="8" fillId="3" borderId="6" xfId="0" applyFont="1" applyFill="1" applyBorder="1" applyAlignment="1">
      <alignment horizontal="center" vertical="center"/>
    </xf>
    <xf numFmtId="0" fontId="8" fillId="3" borderId="8" xfId="0" applyFont="1" applyFill="1" applyBorder="1" applyAlignment="1">
      <alignment horizontal="center" vertical="center"/>
    </xf>
    <xf numFmtId="0" fontId="3" fillId="0" borderId="5" xfId="0" applyFont="1" applyBorder="1" applyAlignment="1">
      <alignment horizontal="center" vertical="center" wrapText="1" readingOrder="1"/>
    </xf>
    <xf numFmtId="0" fontId="3" fillId="0" borderId="0" xfId="0" applyFont="1" applyBorder="1" applyAlignment="1">
      <alignment horizontal="center" vertical="center" wrapText="1" readingOrder="1"/>
    </xf>
    <xf numFmtId="0" fontId="8" fillId="2" borderId="3" xfId="0" applyFont="1" applyFill="1" applyBorder="1" applyAlignment="1">
      <alignment horizontal="left" vertical="center"/>
    </xf>
    <xf numFmtId="43" fontId="8" fillId="2" borderId="3" xfId="1" applyFont="1" applyFill="1" applyBorder="1" applyAlignment="1">
      <alignment horizontal="center" vertical="center" wrapText="1"/>
    </xf>
    <xf numFmtId="43" fontId="8" fillId="2" borderId="4" xfId="1" applyFont="1" applyFill="1" applyBorder="1" applyAlignment="1">
      <alignment horizontal="center" vertical="center" wrapText="1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121708</xdr:colOff>
      <xdr:row>0</xdr:row>
      <xdr:rowOff>184150</xdr:rowOff>
    </xdr:from>
    <xdr:to>
      <xdr:col>2</xdr:col>
      <xdr:colOff>1283758</xdr:colOff>
      <xdr:row>4</xdr:row>
      <xdr:rowOff>180975</xdr:rowOff>
    </xdr:to>
    <xdr:pic>
      <xdr:nvPicPr>
        <xdr:cNvPr id="4" name="Imagen 3" descr="Image result for ministerio de defensa republica dominicana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5708" y="184150"/>
          <a:ext cx="1162050" cy="939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16</xdr:col>
      <xdr:colOff>47625</xdr:colOff>
      <xdr:row>0</xdr:row>
      <xdr:rowOff>192882</xdr:rowOff>
    </xdr:from>
    <xdr:to>
      <xdr:col>17</xdr:col>
      <xdr:colOff>193676</xdr:colOff>
      <xdr:row>4</xdr:row>
      <xdr:rowOff>147638</xdr:rowOff>
    </xdr:to>
    <xdr:pic>
      <xdr:nvPicPr>
        <xdr:cNvPr id="5" name="Imagen 4" descr="Image result for EGAEE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28594" y="502445"/>
          <a:ext cx="1008063" cy="90725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C1:S94"/>
  <sheetViews>
    <sheetView showGridLines="0" tabSelected="1" view="pageBreakPreview" topLeftCell="D1" zoomScale="66" zoomScaleNormal="100" zoomScaleSheetLayoutView="66" workbookViewId="0">
      <selection activeCell="C94" sqref="C94"/>
    </sheetView>
  </sheetViews>
  <sheetFormatPr baseColWidth="10" defaultColWidth="11.40625" defaultRowHeight="14.75" x14ac:dyDescent="0.75"/>
  <cols>
    <col min="3" max="3" width="93.7265625" customWidth="1"/>
    <col min="4" max="4" width="17.54296875" customWidth="1"/>
    <col min="5" max="5" width="13.1328125" customWidth="1"/>
    <col min="6" max="11" width="12.40625" bestFit="1" customWidth="1"/>
    <col min="12" max="12" width="12.40625" customWidth="1"/>
    <col min="13" max="13" width="12.40625" bestFit="1" customWidth="1"/>
    <col min="14" max="14" width="13.86328125" bestFit="1" customWidth="1"/>
    <col min="15" max="15" width="12.40625" bestFit="1" customWidth="1"/>
    <col min="16" max="16" width="13.1328125" customWidth="1"/>
    <col min="17" max="17" width="12.86328125" customWidth="1"/>
    <col min="18" max="18" width="14" customWidth="1"/>
  </cols>
  <sheetData>
    <row r="1" spans="3:19" ht="24" customHeight="1" x14ac:dyDescent="0.75">
      <c r="C1" s="40" t="s">
        <v>97</v>
      </c>
      <c r="D1" s="41"/>
      <c r="E1" s="41"/>
      <c r="F1" s="41"/>
      <c r="G1" s="41"/>
      <c r="H1" s="41"/>
      <c r="I1" s="41"/>
      <c r="J1" s="41"/>
      <c r="K1" s="41"/>
      <c r="L1" s="41"/>
      <c r="M1" s="41"/>
      <c r="N1" s="41"/>
      <c r="O1" s="41"/>
      <c r="P1" s="41"/>
      <c r="Q1" s="41"/>
      <c r="R1" s="41"/>
    </row>
    <row r="2" spans="3:19" ht="18.75" customHeight="1" x14ac:dyDescent="0.75">
      <c r="C2" s="32" t="s">
        <v>98</v>
      </c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</row>
    <row r="3" spans="3:19" ht="16" x14ac:dyDescent="0.75">
      <c r="C3" s="34">
        <v>2023</v>
      </c>
      <c r="D3" s="35"/>
      <c r="E3" s="35"/>
      <c r="F3" s="35"/>
      <c r="G3" s="35"/>
      <c r="H3" s="35"/>
      <c r="I3" s="35"/>
      <c r="J3" s="35"/>
      <c r="K3" s="35"/>
      <c r="L3" s="35"/>
      <c r="M3" s="35"/>
      <c r="N3" s="35"/>
      <c r="O3" s="35"/>
      <c r="P3" s="35"/>
      <c r="Q3" s="35"/>
      <c r="R3" s="35"/>
    </row>
    <row r="4" spans="3:19" ht="15.75" customHeight="1" x14ac:dyDescent="0.75">
      <c r="C4" s="32" t="s">
        <v>91</v>
      </c>
      <c r="D4" s="33"/>
      <c r="E4" s="33"/>
      <c r="F4" s="33"/>
      <c r="G4" s="33"/>
      <c r="H4" s="33"/>
      <c r="I4" s="33"/>
      <c r="J4" s="33"/>
      <c r="K4" s="33"/>
      <c r="L4" s="33"/>
      <c r="M4" s="33"/>
      <c r="N4" s="33"/>
      <c r="O4" s="33"/>
      <c r="P4" s="33"/>
      <c r="Q4" s="33"/>
      <c r="R4" s="33"/>
    </row>
    <row r="5" spans="3:19" ht="15.75" customHeight="1" x14ac:dyDescent="0.75">
      <c r="C5" s="33" t="s">
        <v>76</v>
      </c>
      <c r="D5" s="33"/>
      <c r="E5" s="33"/>
      <c r="F5" s="33"/>
      <c r="G5" s="33"/>
      <c r="H5" s="33"/>
      <c r="I5" s="33"/>
      <c r="J5" s="33"/>
      <c r="K5" s="33"/>
      <c r="L5" s="33"/>
      <c r="M5" s="33"/>
      <c r="N5" s="33"/>
      <c r="O5" s="33"/>
      <c r="P5" s="33"/>
      <c r="Q5" s="33"/>
      <c r="R5" s="33"/>
    </row>
    <row r="6" spans="3:19" ht="25.5" customHeight="1" x14ac:dyDescent="0.75">
      <c r="C6" s="42" t="s">
        <v>66</v>
      </c>
      <c r="D6" s="43" t="s">
        <v>93</v>
      </c>
      <c r="E6" s="43" t="s">
        <v>92</v>
      </c>
      <c r="F6" s="37" t="s">
        <v>90</v>
      </c>
      <c r="G6" s="38"/>
      <c r="H6" s="38"/>
      <c r="I6" s="38"/>
      <c r="J6" s="38"/>
      <c r="K6" s="38"/>
      <c r="L6" s="38"/>
      <c r="M6" s="38"/>
      <c r="N6" s="38"/>
      <c r="O6" s="38"/>
      <c r="P6" s="38"/>
      <c r="Q6" s="38"/>
      <c r="R6" s="39"/>
    </row>
    <row r="7" spans="3:19" x14ac:dyDescent="0.75">
      <c r="C7" s="42"/>
      <c r="D7" s="44"/>
      <c r="E7" s="44"/>
      <c r="F7" s="28" t="s">
        <v>78</v>
      </c>
      <c r="G7" s="28" t="s">
        <v>79</v>
      </c>
      <c r="H7" s="28" t="s">
        <v>80</v>
      </c>
      <c r="I7" s="28" t="s">
        <v>81</v>
      </c>
      <c r="J7" s="29" t="s">
        <v>82</v>
      </c>
      <c r="K7" s="28" t="s">
        <v>83</v>
      </c>
      <c r="L7" s="29" t="s">
        <v>84</v>
      </c>
      <c r="M7" s="28" t="s">
        <v>85</v>
      </c>
      <c r="N7" s="28" t="s">
        <v>86</v>
      </c>
      <c r="O7" s="28" t="s">
        <v>87</v>
      </c>
      <c r="P7" s="28" t="s">
        <v>88</v>
      </c>
      <c r="Q7" s="29" t="s">
        <v>89</v>
      </c>
      <c r="R7" s="28" t="s">
        <v>77</v>
      </c>
    </row>
    <row r="8" spans="3:19" x14ac:dyDescent="0.75">
      <c r="C8" s="1" t="s">
        <v>0</v>
      </c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</row>
    <row r="9" spans="3:19" x14ac:dyDescent="0.75">
      <c r="C9" s="3" t="s">
        <v>1</v>
      </c>
      <c r="D9" s="4">
        <f>SUM(D10:D14)</f>
        <v>18371175</v>
      </c>
      <c r="E9" s="4"/>
      <c r="F9" s="12">
        <f t="shared" ref="F9:M9" si="0">SUM(F10:F14)</f>
        <v>1408557.27</v>
      </c>
      <c r="G9" s="12">
        <f t="shared" si="0"/>
        <v>1423557.27</v>
      </c>
      <c r="H9" s="12">
        <f t="shared" si="0"/>
        <v>1423557.27</v>
      </c>
      <c r="I9" s="12">
        <f t="shared" si="0"/>
        <v>1423557.27</v>
      </c>
      <c r="J9" s="12">
        <f t="shared" si="0"/>
        <v>1423557.27</v>
      </c>
      <c r="K9" s="12">
        <f t="shared" si="0"/>
        <v>1424381.27</v>
      </c>
      <c r="L9" s="12">
        <f>SUM(L10:L14)</f>
        <v>1424381.27</v>
      </c>
      <c r="M9" s="14">
        <f t="shared" si="0"/>
        <v>1424381.27</v>
      </c>
      <c r="N9" s="14">
        <f t="shared" ref="N9:Q9" si="1">SUM(N10:N14)</f>
        <v>1424381.27</v>
      </c>
      <c r="O9" s="12">
        <f t="shared" si="1"/>
        <v>1426441.27</v>
      </c>
      <c r="P9" s="12">
        <f t="shared" si="1"/>
        <v>2812662.49</v>
      </c>
      <c r="Q9" s="12">
        <f t="shared" si="1"/>
        <v>0</v>
      </c>
      <c r="R9" s="12">
        <f>SUM(F9:Q9)</f>
        <v>17039415.189999998</v>
      </c>
    </row>
    <row r="10" spans="3:19" x14ac:dyDescent="0.75">
      <c r="C10" s="5" t="s">
        <v>2</v>
      </c>
      <c r="D10" s="27">
        <v>18043085</v>
      </c>
      <c r="E10" s="6"/>
      <c r="F10" s="11">
        <v>1380804.55</v>
      </c>
      <c r="G10" s="27">
        <v>1395804.55</v>
      </c>
      <c r="H10" s="23">
        <v>1395804.55</v>
      </c>
      <c r="I10" s="11">
        <v>1395804.55</v>
      </c>
      <c r="J10" s="23">
        <v>1395804.55</v>
      </c>
      <c r="K10" s="23">
        <v>1395804.55</v>
      </c>
      <c r="L10" s="23">
        <v>1395804.55</v>
      </c>
      <c r="M10" s="11">
        <v>1395804.55</v>
      </c>
      <c r="N10" s="27">
        <v>1395804.55</v>
      </c>
      <c r="O10" s="27">
        <v>1395804.55</v>
      </c>
      <c r="P10" s="23">
        <v>2782025.77</v>
      </c>
      <c r="Q10" s="11"/>
      <c r="R10" s="22"/>
    </row>
    <row r="11" spans="3:19" x14ac:dyDescent="0.75">
      <c r="C11" s="5" t="s">
        <v>3</v>
      </c>
      <c r="D11" s="6">
        <v>0</v>
      </c>
      <c r="E11" s="6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22"/>
    </row>
    <row r="12" spans="3:19" x14ac:dyDescent="0.75">
      <c r="C12" s="5" t="s">
        <v>4</v>
      </c>
      <c r="D12" s="6">
        <v>0</v>
      </c>
      <c r="E12" s="6"/>
      <c r="F12" s="11"/>
      <c r="G12" s="11"/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22"/>
      <c r="S12" s="7"/>
    </row>
    <row r="13" spans="3:19" x14ac:dyDescent="0.75">
      <c r="C13" s="5" t="s">
        <v>5</v>
      </c>
      <c r="D13" s="6">
        <v>0</v>
      </c>
      <c r="E13" s="6"/>
      <c r="F13" s="11"/>
      <c r="G13" s="11"/>
      <c r="H13" s="11"/>
      <c r="I13" s="11"/>
      <c r="J13" s="11"/>
      <c r="K13" s="11"/>
      <c r="L13" s="11"/>
      <c r="M13" s="11"/>
      <c r="N13" s="11"/>
      <c r="O13" s="11"/>
      <c r="P13" s="11"/>
      <c r="Q13" s="11"/>
      <c r="R13" s="22"/>
    </row>
    <row r="14" spans="3:19" x14ac:dyDescent="0.75">
      <c r="C14" s="5" t="s">
        <v>6</v>
      </c>
      <c r="D14" s="27">
        <v>328090</v>
      </c>
      <c r="E14" s="6"/>
      <c r="F14" s="11">
        <v>27752.720000000001</v>
      </c>
      <c r="G14" s="27">
        <v>27752.720000000001</v>
      </c>
      <c r="H14" s="23">
        <v>27752.720000000001</v>
      </c>
      <c r="I14" s="23">
        <v>27752.720000000001</v>
      </c>
      <c r="J14" s="23">
        <v>27752.720000000001</v>
      </c>
      <c r="K14" s="23">
        <v>28576.720000000001</v>
      </c>
      <c r="L14" s="27">
        <v>28576.720000000001</v>
      </c>
      <c r="M14" s="11">
        <v>28576.720000000001</v>
      </c>
      <c r="N14" s="27">
        <v>28576.720000000001</v>
      </c>
      <c r="O14" s="27">
        <v>30636.720000000001</v>
      </c>
      <c r="P14" s="23">
        <v>30636.720000000001</v>
      </c>
      <c r="Q14" s="11"/>
      <c r="R14" s="22"/>
    </row>
    <row r="15" spans="3:19" x14ac:dyDescent="0.75">
      <c r="C15" s="3" t="s">
        <v>7</v>
      </c>
      <c r="D15" s="4">
        <f>SUM(D16:D24)</f>
        <v>5706000</v>
      </c>
      <c r="E15" s="4"/>
      <c r="F15" s="14">
        <f>F16+F17+F18+F19+F20+F21+F22+F23+F24</f>
        <v>104700</v>
      </c>
      <c r="G15" s="14">
        <f t="shared" ref="G15:M15" si="2">SUM(G16:G24)</f>
        <v>24700</v>
      </c>
      <c r="H15" s="14">
        <f t="shared" si="2"/>
        <v>333569.70999999996</v>
      </c>
      <c r="I15" s="14">
        <f t="shared" si="2"/>
        <v>1013049.31</v>
      </c>
      <c r="J15" s="14">
        <f t="shared" si="2"/>
        <v>1525982.72</v>
      </c>
      <c r="K15" s="14">
        <f t="shared" si="2"/>
        <v>190989.6</v>
      </c>
      <c r="L15" s="14">
        <f t="shared" si="2"/>
        <v>234689.6</v>
      </c>
      <c r="M15" s="14">
        <f t="shared" si="2"/>
        <v>438288.68000000005</v>
      </c>
      <c r="N15" s="14">
        <f t="shared" ref="N15:Q15" si="3">SUM(N16:N24)</f>
        <v>2338356.6</v>
      </c>
      <c r="O15" s="14">
        <f t="shared" si="3"/>
        <v>258689.6</v>
      </c>
      <c r="P15" s="14">
        <f t="shared" si="3"/>
        <v>1199690.5</v>
      </c>
      <c r="Q15" s="14">
        <f t="shared" si="3"/>
        <v>0</v>
      </c>
      <c r="R15" s="12">
        <f t="shared" ref="R15:R51" si="4">SUM(F15:Q15)</f>
        <v>7662706.3200000003</v>
      </c>
    </row>
    <row r="16" spans="3:19" x14ac:dyDescent="0.75">
      <c r="C16" s="5" t="s">
        <v>8</v>
      </c>
      <c r="D16" s="6">
        <v>0</v>
      </c>
      <c r="E16" s="6"/>
      <c r="F16" s="14"/>
      <c r="G16" s="11"/>
      <c r="H16" s="11"/>
      <c r="I16" s="11"/>
      <c r="J16" s="11"/>
      <c r="K16" s="11"/>
      <c r="L16" s="11"/>
      <c r="M16" s="11"/>
      <c r="N16" s="11"/>
      <c r="O16" s="11"/>
      <c r="P16" s="11"/>
      <c r="Q16" s="11"/>
      <c r="R16" s="22"/>
    </row>
    <row r="17" spans="3:18" x14ac:dyDescent="0.75">
      <c r="C17" s="5" t="s">
        <v>9</v>
      </c>
      <c r="D17" s="27">
        <v>100000</v>
      </c>
      <c r="E17" s="6"/>
      <c r="F17" s="11"/>
      <c r="G17" s="11"/>
      <c r="H17" s="11"/>
      <c r="I17" s="11">
        <v>35459.83</v>
      </c>
      <c r="J17" s="11"/>
      <c r="K17" s="11"/>
      <c r="L17" s="11"/>
      <c r="M17" s="11"/>
      <c r="N17" s="15"/>
      <c r="O17" s="11"/>
      <c r="P17" s="11"/>
      <c r="Q17" s="15"/>
      <c r="R17" s="22"/>
    </row>
    <row r="18" spans="3:18" x14ac:dyDescent="0.75">
      <c r="C18" s="5" t="s">
        <v>10</v>
      </c>
      <c r="D18" s="27">
        <v>750000</v>
      </c>
      <c r="E18" s="6"/>
      <c r="F18" s="11">
        <v>14700</v>
      </c>
      <c r="G18" s="23">
        <v>14700</v>
      </c>
      <c r="H18" s="11">
        <v>14700</v>
      </c>
      <c r="I18" s="11">
        <v>14700</v>
      </c>
      <c r="J18" s="11">
        <v>14700</v>
      </c>
      <c r="K18" s="11">
        <v>14700</v>
      </c>
      <c r="L18" s="11">
        <v>29400</v>
      </c>
      <c r="M18" s="11">
        <v>116000</v>
      </c>
      <c r="N18" s="11">
        <v>29400</v>
      </c>
      <c r="O18" s="11">
        <v>29400</v>
      </c>
      <c r="P18" s="11">
        <v>29400</v>
      </c>
      <c r="Q18" s="15"/>
      <c r="R18" s="22"/>
    </row>
    <row r="19" spans="3:18" x14ac:dyDescent="0.75">
      <c r="C19" s="5" t="s">
        <v>11</v>
      </c>
      <c r="D19" s="27">
        <v>400000</v>
      </c>
      <c r="E19" s="6"/>
      <c r="F19" s="11"/>
      <c r="G19" s="11"/>
      <c r="H19" s="11"/>
      <c r="I19" s="11"/>
      <c r="J19" s="11"/>
      <c r="K19" s="23"/>
      <c r="L19" s="11"/>
      <c r="M19" s="11"/>
      <c r="N19" s="11"/>
      <c r="O19" s="11"/>
      <c r="P19" s="11"/>
      <c r="Q19" s="11"/>
      <c r="R19" s="22"/>
    </row>
    <row r="20" spans="3:18" x14ac:dyDescent="0.75">
      <c r="C20" s="5" t="s">
        <v>12</v>
      </c>
      <c r="D20" s="27">
        <v>576000</v>
      </c>
      <c r="E20" s="6"/>
      <c r="F20" s="11"/>
      <c r="G20" s="11"/>
      <c r="H20" s="11">
        <v>30868.799999999999</v>
      </c>
      <c r="I20" s="11">
        <v>10289.6</v>
      </c>
      <c r="J20" s="11">
        <v>1149282.72</v>
      </c>
      <c r="K20" s="23">
        <v>10289.6</v>
      </c>
      <c r="L20" s="23">
        <v>10289.6</v>
      </c>
      <c r="M20" s="23">
        <v>10289.6</v>
      </c>
      <c r="N20" s="27">
        <v>1809956.6</v>
      </c>
      <c r="O20" s="23">
        <v>10289.6</v>
      </c>
      <c r="P20" s="23">
        <v>10289.6</v>
      </c>
      <c r="Q20" s="11"/>
      <c r="R20" s="22"/>
    </row>
    <row r="21" spans="3:18" x14ac:dyDescent="0.75">
      <c r="C21" s="5" t="s">
        <v>13</v>
      </c>
      <c r="D21" s="6">
        <v>0</v>
      </c>
      <c r="E21" s="6"/>
      <c r="F21" s="11"/>
      <c r="G21" s="11"/>
      <c r="H21" s="11"/>
      <c r="I21" s="11"/>
      <c r="J21" s="11"/>
      <c r="K21" s="11"/>
      <c r="L21" s="11"/>
      <c r="M21" s="11"/>
      <c r="N21" s="11"/>
      <c r="O21" s="11"/>
      <c r="P21" s="11"/>
      <c r="Q21" s="11"/>
      <c r="R21" s="22"/>
    </row>
    <row r="22" spans="3:18" x14ac:dyDescent="0.75">
      <c r="C22" s="5" t="s">
        <v>14</v>
      </c>
      <c r="D22" s="27">
        <v>850000</v>
      </c>
      <c r="E22" s="6"/>
      <c r="F22" s="11"/>
      <c r="G22" s="11"/>
      <c r="H22" s="23"/>
      <c r="I22" s="11">
        <v>397599.82</v>
      </c>
      <c r="J22" s="11"/>
      <c r="K22" s="11"/>
      <c r="L22" s="11"/>
      <c r="M22" s="11"/>
      <c r="N22" s="11"/>
      <c r="O22" s="11"/>
      <c r="P22" s="23"/>
      <c r="Q22" s="23"/>
      <c r="R22" s="22"/>
    </row>
    <row r="23" spans="3:18" x14ac:dyDescent="0.75">
      <c r="C23" s="5" t="s">
        <v>15</v>
      </c>
      <c r="D23" s="27">
        <v>2880000</v>
      </c>
      <c r="E23" s="6"/>
      <c r="F23" s="11">
        <v>90000</v>
      </c>
      <c r="G23" s="11">
        <v>10000</v>
      </c>
      <c r="H23" s="23">
        <v>288000.90999999997</v>
      </c>
      <c r="I23" s="23">
        <v>365000</v>
      </c>
      <c r="J23" s="23">
        <v>362000</v>
      </c>
      <c r="K23" s="23">
        <v>166000</v>
      </c>
      <c r="L23" s="27">
        <v>195000</v>
      </c>
      <c r="M23" s="11"/>
      <c r="N23" s="27">
        <v>319000</v>
      </c>
      <c r="O23" s="27">
        <v>219000</v>
      </c>
      <c r="P23" s="23">
        <v>1160000.8999999999</v>
      </c>
      <c r="Q23" s="11"/>
      <c r="R23" s="22"/>
    </row>
    <row r="24" spans="3:18" x14ac:dyDescent="0.75">
      <c r="C24" s="5" t="s">
        <v>16</v>
      </c>
      <c r="D24" s="27">
        <v>150000</v>
      </c>
      <c r="E24" s="6"/>
      <c r="F24" s="11"/>
      <c r="G24" s="11"/>
      <c r="H24" s="23"/>
      <c r="I24" s="11">
        <v>190000.06</v>
      </c>
      <c r="J24" s="23"/>
      <c r="K24" s="11"/>
      <c r="L24" s="11"/>
      <c r="M24" s="11">
        <v>311999.08</v>
      </c>
      <c r="N24" s="27">
        <v>180000</v>
      </c>
      <c r="O24" s="11"/>
      <c r="P24" s="23"/>
      <c r="Q24" s="11"/>
      <c r="R24" s="22"/>
    </row>
    <row r="25" spans="3:18" x14ac:dyDescent="0.75">
      <c r="C25" s="3" t="s">
        <v>17</v>
      </c>
      <c r="D25" s="4">
        <f>SUM(D26:D34)</f>
        <v>10366282</v>
      </c>
      <c r="E25" s="4"/>
      <c r="F25" s="14">
        <f>SUM(F26:F50)</f>
        <v>197284</v>
      </c>
      <c r="G25" s="12">
        <f t="shared" ref="G25:M25" si="5">SUM(G26:G34)</f>
        <v>552272</v>
      </c>
      <c r="H25" s="12">
        <f t="shared" si="5"/>
        <v>488253.26</v>
      </c>
      <c r="I25" s="12">
        <f t="shared" si="5"/>
        <v>736779.42999999993</v>
      </c>
      <c r="J25" s="14">
        <f t="shared" si="5"/>
        <v>538863.98</v>
      </c>
      <c r="K25" s="12">
        <f t="shared" si="5"/>
        <v>617215.44999999995</v>
      </c>
      <c r="L25" s="12">
        <f t="shared" si="5"/>
        <v>430192.29</v>
      </c>
      <c r="M25" s="14">
        <f t="shared" si="5"/>
        <v>1073200.8199999998</v>
      </c>
      <c r="N25" s="14">
        <f t="shared" ref="N25:Q25" si="6">SUM(N26:N34)</f>
        <v>376240</v>
      </c>
      <c r="O25" s="12">
        <f t="shared" si="6"/>
        <v>372284</v>
      </c>
      <c r="P25" s="12">
        <f t="shared" si="6"/>
        <v>1039814.09</v>
      </c>
      <c r="Q25" s="12">
        <f t="shared" si="6"/>
        <v>0</v>
      </c>
      <c r="R25" s="12">
        <f t="shared" si="4"/>
        <v>6422399.3200000003</v>
      </c>
    </row>
    <row r="26" spans="3:18" x14ac:dyDescent="0.75">
      <c r="C26" s="5" t="s">
        <v>18</v>
      </c>
      <c r="D26" s="27">
        <v>2715000</v>
      </c>
      <c r="E26" s="6"/>
      <c r="F26" s="13">
        <v>197284</v>
      </c>
      <c r="G26" s="27">
        <v>202272</v>
      </c>
      <c r="H26" s="11">
        <v>313253.26</v>
      </c>
      <c r="I26" s="11">
        <v>201240</v>
      </c>
      <c r="J26" s="11">
        <v>232824.98</v>
      </c>
      <c r="K26" s="23">
        <v>275610</v>
      </c>
      <c r="L26" s="27">
        <v>197284</v>
      </c>
      <c r="M26" s="11">
        <v>272348.21000000002</v>
      </c>
      <c r="N26" s="27">
        <v>201240</v>
      </c>
      <c r="O26" s="27">
        <v>197284</v>
      </c>
      <c r="P26" s="23">
        <v>352909.55</v>
      </c>
      <c r="Q26" s="11"/>
      <c r="R26" s="22"/>
    </row>
    <row r="27" spans="3:18" x14ac:dyDescent="0.75">
      <c r="C27" s="5" t="s">
        <v>19</v>
      </c>
      <c r="D27" s="27">
        <v>350000</v>
      </c>
      <c r="E27" s="6"/>
      <c r="F27" s="11"/>
      <c r="G27" s="11"/>
      <c r="H27" s="11"/>
      <c r="I27" s="11"/>
      <c r="J27" s="23"/>
      <c r="K27" s="23"/>
      <c r="L27" s="11"/>
      <c r="M27" s="11">
        <v>198583.71</v>
      </c>
      <c r="N27" s="11"/>
      <c r="O27" s="11"/>
      <c r="P27" s="11"/>
      <c r="Q27" s="11"/>
      <c r="R27" s="22"/>
    </row>
    <row r="28" spans="3:18" x14ac:dyDescent="0.75">
      <c r="C28" s="5" t="s">
        <v>20</v>
      </c>
      <c r="D28" s="27">
        <v>3518663</v>
      </c>
      <c r="E28" s="6"/>
      <c r="F28" s="11"/>
      <c r="G28" s="11"/>
      <c r="H28" s="23"/>
      <c r="I28" s="11">
        <v>56197.5</v>
      </c>
      <c r="J28" s="11">
        <v>42126</v>
      </c>
      <c r="K28" s="23">
        <v>51394.879999999997</v>
      </c>
      <c r="L28" s="11"/>
      <c r="M28" s="11">
        <v>107565.97</v>
      </c>
      <c r="N28" s="11"/>
      <c r="O28" s="11"/>
      <c r="P28" s="23">
        <v>63875.76</v>
      </c>
      <c r="Q28" s="11"/>
      <c r="R28" s="22"/>
    </row>
    <row r="29" spans="3:18" x14ac:dyDescent="0.75">
      <c r="C29" s="5" t="s">
        <v>21</v>
      </c>
      <c r="D29" s="6">
        <v>0</v>
      </c>
      <c r="E29" s="6"/>
      <c r="F29" s="11"/>
      <c r="G29" s="11"/>
      <c r="H29" s="11"/>
      <c r="I29" s="11"/>
      <c r="J29" s="11"/>
      <c r="K29" s="11"/>
      <c r="L29" s="11"/>
      <c r="M29" s="11"/>
      <c r="N29" s="11"/>
      <c r="O29" s="11"/>
      <c r="P29" s="11"/>
      <c r="Q29" s="11"/>
      <c r="R29" s="22"/>
    </row>
    <row r="30" spans="3:18" x14ac:dyDescent="0.75">
      <c r="C30" s="5" t="s">
        <v>22</v>
      </c>
      <c r="D30" s="27">
        <v>200000</v>
      </c>
      <c r="E30" s="6"/>
      <c r="F30" s="11"/>
      <c r="G30" s="11"/>
      <c r="H30" s="11"/>
      <c r="I30" s="11">
        <v>1185.32</v>
      </c>
      <c r="J30" s="11"/>
      <c r="K30" s="23"/>
      <c r="L30" s="11"/>
      <c r="M30" s="11"/>
      <c r="N30" s="11"/>
      <c r="O30" s="11"/>
      <c r="P30" s="11">
        <v>115000.02</v>
      </c>
      <c r="Q30" s="11"/>
      <c r="R30" s="22"/>
    </row>
    <row r="31" spans="3:18" x14ac:dyDescent="0.75">
      <c r="C31" s="5" t="s">
        <v>23</v>
      </c>
      <c r="D31" s="27">
        <v>265000</v>
      </c>
      <c r="E31" s="6"/>
      <c r="F31" s="11"/>
      <c r="G31" s="11"/>
      <c r="H31" s="11"/>
      <c r="I31" s="11">
        <v>110302.92</v>
      </c>
      <c r="J31" s="11"/>
      <c r="K31" s="23"/>
      <c r="L31" s="11"/>
      <c r="M31" s="11">
        <v>14089.44</v>
      </c>
      <c r="N31" s="11"/>
      <c r="O31" s="11"/>
      <c r="P31" s="23"/>
      <c r="Q31" s="11"/>
      <c r="R31" s="22"/>
    </row>
    <row r="32" spans="3:18" x14ac:dyDescent="0.75">
      <c r="C32" s="5" t="s">
        <v>24</v>
      </c>
      <c r="D32" s="27">
        <v>2387619</v>
      </c>
      <c r="E32" s="6"/>
      <c r="F32" s="11"/>
      <c r="G32" s="27">
        <v>350000</v>
      </c>
      <c r="H32" s="11">
        <v>175000</v>
      </c>
      <c r="I32" s="11">
        <v>217051.51</v>
      </c>
      <c r="J32" s="11">
        <v>175000</v>
      </c>
      <c r="K32" s="11">
        <v>175000</v>
      </c>
      <c r="L32" s="11">
        <v>175000</v>
      </c>
      <c r="M32" s="11">
        <v>198779.26</v>
      </c>
      <c r="N32" s="27">
        <v>175000</v>
      </c>
      <c r="O32" s="27">
        <v>175000</v>
      </c>
      <c r="P32" s="27">
        <v>175000</v>
      </c>
      <c r="Q32" s="11"/>
      <c r="R32" s="22"/>
    </row>
    <row r="33" spans="3:18" x14ac:dyDescent="0.75">
      <c r="C33" s="5" t="s">
        <v>25</v>
      </c>
      <c r="D33" s="6">
        <v>0</v>
      </c>
      <c r="E33" s="6"/>
      <c r="F33" s="11"/>
      <c r="G33" s="11"/>
      <c r="H33" s="11"/>
      <c r="I33" s="11"/>
      <c r="J33" s="11"/>
      <c r="K33" s="11"/>
      <c r="L33" s="11"/>
      <c r="M33" s="11"/>
      <c r="N33" s="11"/>
      <c r="O33" s="11"/>
      <c r="P33" s="11"/>
      <c r="Q33" s="11"/>
      <c r="R33" s="22"/>
    </row>
    <row r="34" spans="3:18" x14ac:dyDescent="0.75">
      <c r="C34" s="5" t="s">
        <v>26</v>
      </c>
      <c r="D34" s="27">
        <v>930000</v>
      </c>
      <c r="E34" s="6"/>
      <c r="F34" s="11"/>
      <c r="G34" s="11"/>
      <c r="H34" s="11"/>
      <c r="I34" s="11">
        <v>150802.18</v>
      </c>
      <c r="J34" s="11">
        <v>88913</v>
      </c>
      <c r="K34" s="23">
        <v>115210.57</v>
      </c>
      <c r="L34" s="27">
        <v>57908.29</v>
      </c>
      <c r="M34" s="11">
        <v>281834.23</v>
      </c>
      <c r="N34" s="11"/>
      <c r="O34" s="11"/>
      <c r="P34" s="23">
        <v>333028.76</v>
      </c>
      <c r="Q34" s="11"/>
      <c r="R34" s="22"/>
    </row>
    <row r="35" spans="3:18" x14ac:dyDescent="0.75">
      <c r="C35" s="3" t="s">
        <v>27</v>
      </c>
      <c r="D35" s="4">
        <f>D36+D37+D38+D39+D40+D41+D42+D43+D44+D45+D46+D47+D48+D49+D50</f>
        <v>0</v>
      </c>
      <c r="E35" s="4"/>
      <c r="F35" s="11"/>
      <c r="G35" s="11"/>
      <c r="H35" s="11"/>
      <c r="I35" s="11"/>
      <c r="J35" s="11"/>
      <c r="K35" s="11"/>
      <c r="L35" s="11"/>
      <c r="M35" s="11"/>
      <c r="N35" s="11"/>
      <c r="O35" s="11"/>
      <c r="P35" s="11"/>
      <c r="Q35" s="12"/>
      <c r="R35" s="22"/>
    </row>
    <row r="36" spans="3:18" x14ac:dyDescent="0.75">
      <c r="C36" s="5" t="s">
        <v>28</v>
      </c>
      <c r="D36" s="6">
        <v>0</v>
      </c>
      <c r="E36" s="6"/>
      <c r="F36" s="11"/>
      <c r="G36" s="11"/>
      <c r="H36" s="11"/>
      <c r="I36" s="11"/>
      <c r="J36" s="11"/>
      <c r="K36" s="11"/>
      <c r="L36" s="11"/>
      <c r="M36" s="11"/>
      <c r="N36" s="11"/>
      <c r="O36" s="11"/>
      <c r="P36" s="11"/>
      <c r="Q36" s="12"/>
      <c r="R36" s="22"/>
    </row>
    <row r="37" spans="3:18" x14ac:dyDescent="0.75">
      <c r="C37" s="5" t="s">
        <v>29</v>
      </c>
      <c r="D37" s="6">
        <v>0</v>
      </c>
      <c r="E37" s="6"/>
      <c r="F37" s="11"/>
      <c r="G37" s="11"/>
      <c r="H37" s="11"/>
      <c r="I37" s="11"/>
      <c r="J37" s="11"/>
      <c r="K37" s="11"/>
      <c r="L37" s="11"/>
      <c r="M37" s="11"/>
      <c r="N37" s="11"/>
      <c r="O37" s="11"/>
      <c r="P37" s="11"/>
      <c r="Q37" s="12"/>
      <c r="R37" s="22"/>
    </row>
    <row r="38" spans="3:18" x14ac:dyDescent="0.75">
      <c r="C38" s="5" t="s">
        <v>30</v>
      </c>
      <c r="D38" s="6">
        <v>0</v>
      </c>
      <c r="E38" s="6"/>
      <c r="F38" s="11"/>
      <c r="G38" s="11"/>
      <c r="H38" s="11"/>
      <c r="I38" s="11"/>
      <c r="J38" s="11"/>
      <c r="K38" s="11"/>
      <c r="L38" s="11"/>
      <c r="M38" s="11"/>
      <c r="N38" s="11"/>
      <c r="O38" s="11"/>
      <c r="P38" s="11"/>
      <c r="Q38" s="12"/>
      <c r="R38" s="22"/>
    </row>
    <row r="39" spans="3:18" x14ac:dyDescent="0.75">
      <c r="C39" s="5" t="s">
        <v>31</v>
      </c>
      <c r="D39" s="6">
        <v>0</v>
      </c>
      <c r="E39" s="6"/>
      <c r="F39" s="11"/>
      <c r="G39" s="11"/>
      <c r="H39" s="11"/>
      <c r="I39" s="11"/>
      <c r="J39" s="11"/>
      <c r="K39" s="11"/>
      <c r="L39" s="11"/>
      <c r="M39" s="11"/>
      <c r="N39" s="11"/>
      <c r="O39" s="11"/>
      <c r="P39" s="11"/>
      <c r="Q39" s="12"/>
      <c r="R39" s="22"/>
    </row>
    <row r="40" spans="3:18" x14ac:dyDescent="0.75">
      <c r="C40" s="5" t="s">
        <v>32</v>
      </c>
      <c r="D40" s="6">
        <v>0</v>
      </c>
      <c r="E40" s="6"/>
      <c r="F40" s="11"/>
      <c r="G40" s="11"/>
      <c r="H40" s="11"/>
      <c r="I40" s="11"/>
      <c r="J40" s="11"/>
      <c r="K40" s="11"/>
      <c r="L40" s="11"/>
      <c r="M40" s="11"/>
      <c r="N40" s="11"/>
      <c r="O40" s="11"/>
      <c r="P40" s="11"/>
      <c r="Q40" s="12"/>
      <c r="R40" s="22"/>
    </row>
    <row r="41" spans="3:18" x14ac:dyDescent="0.75">
      <c r="C41" s="5" t="s">
        <v>33</v>
      </c>
      <c r="D41" s="6">
        <v>0</v>
      </c>
      <c r="E41" s="6"/>
      <c r="F41" s="11"/>
      <c r="G41" s="11"/>
      <c r="H41" s="11"/>
      <c r="I41" s="11"/>
      <c r="J41" s="11"/>
      <c r="K41" s="11"/>
      <c r="L41" s="11"/>
      <c r="M41" s="11"/>
      <c r="N41" s="11"/>
      <c r="O41" s="11"/>
      <c r="P41" s="11"/>
      <c r="Q41" s="12"/>
      <c r="R41" s="22"/>
    </row>
    <row r="42" spans="3:18" x14ac:dyDescent="0.75">
      <c r="C42" s="5" t="s">
        <v>34</v>
      </c>
      <c r="D42" s="6">
        <v>0</v>
      </c>
      <c r="E42" s="6"/>
      <c r="F42" s="11"/>
      <c r="G42" s="11"/>
      <c r="H42" s="11"/>
      <c r="I42" s="11"/>
      <c r="J42" s="11"/>
      <c r="K42" s="11"/>
      <c r="L42" s="11"/>
      <c r="M42" s="11"/>
      <c r="N42" s="11"/>
      <c r="O42" s="11"/>
      <c r="P42" s="11"/>
      <c r="Q42" s="12"/>
      <c r="R42" s="22"/>
    </row>
    <row r="43" spans="3:18" x14ac:dyDescent="0.75">
      <c r="C43" s="5" t="s">
        <v>35</v>
      </c>
      <c r="D43" s="6">
        <v>0</v>
      </c>
      <c r="E43" s="6"/>
      <c r="F43" s="11"/>
      <c r="G43" s="11"/>
      <c r="H43" s="11"/>
      <c r="I43" s="11"/>
      <c r="J43" s="11"/>
      <c r="K43" s="11"/>
      <c r="L43" s="11"/>
      <c r="M43" s="11"/>
      <c r="N43" s="11"/>
      <c r="O43" s="11"/>
      <c r="P43" s="11"/>
      <c r="Q43" s="12"/>
      <c r="R43" s="22"/>
    </row>
    <row r="44" spans="3:18" x14ac:dyDescent="0.75">
      <c r="C44" s="3" t="s">
        <v>36</v>
      </c>
      <c r="D44" s="4">
        <v>0</v>
      </c>
      <c r="E44" s="4"/>
      <c r="F44" s="11"/>
      <c r="G44" s="11"/>
      <c r="H44" s="11"/>
      <c r="I44" s="11"/>
      <c r="J44" s="11"/>
      <c r="K44" s="11"/>
      <c r="L44" s="11"/>
      <c r="M44" s="11"/>
      <c r="N44" s="11"/>
      <c r="O44" s="11"/>
      <c r="P44" s="11"/>
      <c r="Q44" s="12"/>
      <c r="R44" s="22"/>
    </row>
    <row r="45" spans="3:18" x14ac:dyDescent="0.75">
      <c r="C45" s="5" t="s">
        <v>37</v>
      </c>
      <c r="D45" s="6">
        <v>0</v>
      </c>
      <c r="E45" s="6"/>
      <c r="F45" s="11"/>
      <c r="G45" s="11"/>
      <c r="H45" s="11"/>
      <c r="I45" s="11"/>
      <c r="J45" s="11"/>
      <c r="K45" s="11"/>
      <c r="L45" s="11"/>
      <c r="M45" s="11"/>
      <c r="N45" s="11"/>
      <c r="O45" s="11"/>
      <c r="P45" s="11"/>
      <c r="Q45" s="12"/>
      <c r="R45" s="22"/>
    </row>
    <row r="46" spans="3:18" x14ac:dyDescent="0.75">
      <c r="C46" s="5" t="s">
        <v>38</v>
      </c>
      <c r="D46" s="6">
        <v>0</v>
      </c>
      <c r="E46" s="6"/>
      <c r="F46" s="11"/>
      <c r="G46" s="11"/>
      <c r="H46" s="11"/>
      <c r="I46" s="11"/>
      <c r="J46" s="11"/>
      <c r="K46" s="11"/>
      <c r="L46" s="11"/>
      <c r="M46" s="11"/>
      <c r="N46" s="11"/>
      <c r="O46" s="11"/>
      <c r="P46" s="11"/>
      <c r="Q46" s="12"/>
      <c r="R46" s="22"/>
    </row>
    <row r="47" spans="3:18" x14ac:dyDescent="0.75">
      <c r="C47" s="5" t="s">
        <v>39</v>
      </c>
      <c r="D47" s="6">
        <v>0</v>
      </c>
      <c r="E47" s="6"/>
      <c r="F47" s="11"/>
      <c r="G47" s="11"/>
      <c r="H47" s="11"/>
      <c r="I47" s="11"/>
      <c r="J47" s="11"/>
      <c r="K47" s="11"/>
      <c r="L47" s="11"/>
      <c r="M47" s="11"/>
      <c r="N47" s="11"/>
      <c r="O47" s="11"/>
      <c r="P47" s="11"/>
      <c r="Q47" s="12"/>
      <c r="R47" s="22"/>
    </row>
    <row r="48" spans="3:18" x14ac:dyDescent="0.75">
      <c r="C48" s="5" t="s">
        <v>40</v>
      </c>
      <c r="D48" s="6">
        <v>0</v>
      </c>
      <c r="E48" s="6"/>
      <c r="F48" s="11"/>
      <c r="G48" s="11"/>
      <c r="H48" s="11"/>
      <c r="I48" s="11"/>
      <c r="J48" s="11"/>
      <c r="K48" s="11"/>
      <c r="L48" s="11"/>
      <c r="M48" s="11"/>
      <c r="N48" s="11"/>
      <c r="O48" s="11"/>
      <c r="P48" s="11"/>
      <c r="Q48" s="12"/>
      <c r="R48" s="22"/>
    </row>
    <row r="49" spans="3:18" x14ac:dyDescent="0.75">
      <c r="C49" s="5" t="s">
        <v>41</v>
      </c>
      <c r="D49" s="6">
        <v>0</v>
      </c>
      <c r="E49" s="6"/>
      <c r="F49" s="11"/>
      <c r="G49" s="11"/>
      <c r="H49" s="11"/>
      <c r="I49" s="11"/>
      <c r="J49" s="11"/>
      <c r="K49" s="11"/>
      <c r="L49" s="11"/>
      <c r="M49" s="11"/>
      <c r="N49" s="11"/>
      <c r="O49" s="11"/>
      <c r="P49" s="11"/>
      <c r="Q49" s="12"/>
      <c r="R49" s="22"/>
    </row>
    <row r="50" spans="3:18" x14ac:dyDescent="0.75">
      <c r="C50" s="5" t="s">
        <v>42</v>
      </c>
      <c r="D50" s="6">
        <v>0</v>
      </c>
      <c r="E50" s="6"/>
      <c r="F50" s="11"/>
      <c r="G50" s="11"/>
      <c r="H50" s="11"/>
      <c r="I50" s="11"/>
      <c r="J50" s="11"/>
      <c r="K50" s="11"/>
      <c r="L50" s="11"/>
      <c r="M50" s="11"/>
      <c r="N50" s="11"/>
      <c r="O50" s="11"/>
      <c r="P50" s="11"/>
      <c r="Q50" s="12"/>
      <c r="R50" s="22"/>
    </row>
    <row r="51" spans="3:18" x14ac:dyDescent="0.75">
      <c r="C51" s="3" t="s">
        <v>43</v>
      </c>
      <c r="D51" s="4">
        <f>SUM(D52:D60)</f>
        <v>1105000</v>
      </c>
      <c r="E51" s="4"/>
      <c r="F51" s="25">
        <f t="shared" ref="F51" si="7">SUM(F52:F60)</f>
        <v>0</v>
      </c>
      <c r="G51" s="11">
        <f>SUM(G52:G60)</f>
        <v>0</v>
      </c>
      <c r="H51" s="14">
        <f>SUM(H52:H60)</f>
        <v>0</v>
      </c>
      <c r="I51" s="14">
        <f>SUM(I52:I60)</f>
        <v>0</v>
      </c>
      <c r="J51" s="14">
        <f>SUM(J52:J60)</f>
        <v>0</v>
      </c>
      <c r="K51" s="14">
        <f>K52</f>
        <v>56787.5</v>
      </c>
      <c r="L51" s="11">
        <v>0</v>
      </c>
      <c r="M51" s="14">
        <f>SUM(M52:M64)</f>
        <v>36627.089999999997</v>
      </c>
      <c r="N51" s="14">
        <f>SUM(N52:N64)</f>
        <v>0</v>
      </c>
      <c r="O51" s="12">
        <f>SUM(O52:O64)</f>
        <v>0</v>
      </c>
      <c r="P51" s="14">
        <f>SUM(P52:P64)</f>
        <v>103187.19</v>
      </c>
      <c r="Q51" s="12">
        <f>SUM(Q52:Q64)</f>
        <v>0</v>
      </c>
      <c r="R51" s="12">
        <f t="shared" si="4"/>
        <v>196601.78</v>
      </c>
    </row>
    <row r="52" spans="3:18" x14ac:dyDescent="0.75">
      <c r="C52" s="5" t="s">
        <v>44</v>
      </c>
      <c r="D52" s="27">
        <v>835000</v>
      </c>
      <c r="E52" s="6"/>
      <c r="F52" s="11"/>
      <c r="G52" s="11"/>
      <c r="H52" s="23"/>
      <c r="I52" s="11"/>
      <c r="J52" s="11"/>
      <c r="K52" s="11">
        <v>56787.5</v>
      </c>
      <c r="L52" s="11"/>
      <c r="M52" s="11">
        <v>36627.089999999997</v>
      </c>
      <c r="N52" s="11"/>
      <c r="O52" s="11"/>
      <c r="P52" s="11">
        <v>103187.19</v>
      </c>
      <c r="Q52" s="22"/>
      <c r="R52" s="22"/>
    </row>
    <row r="53" spans="3:18" x14ac:dyDescent="0.75">
      <c r="C53" s="5" t="s">
        <v>45</v>
      </c>
      <c r="D53" s="27">
        <v>110000</v>
      </c>
      <c r="E53" s="6"/>
      <c r="F53" s="11"/>
      <c r="G53" s="11"/>
      <c r="H53" s="11"/>
      <c r="I53" s="11"/>
      <c r="J53" s="11"/>
      <c r="K53" s="11"/>
      <c r="L53" s="11"/>
      <c r="M53" s="11"/>
      <c r="N53" s="11"/>
      <c r="O53" s="11"/>
      <c r="P53" s="11"/>
      <c r="Q53" s="12"/>
      <c r="R53" s="22"/>
    </row>
    <row r="54" spans="3:18" x14ac:dyDescent="0.75">
      <c r="C54" s="5" t="s">
        <v>46</v>
      </c>
      <c r="D54" s="6">
        <v>0</v>
      </c>
      <c r="E54" s="6"/>
      <c r="F54" s="11"/>
      <c r="G54" s="11"/>
      <c r="H54" s="11"/>
      <c r="I54" s="11"/>
      <c r="J54" s="11"/>
      <c r="K54" s="11"/>
      <c r="L54" s="11"/>
      <c r="M54" s="11"/>
      <c r="N54" s="11"/>
      <c r="O54" s="11"/>
      <c r="P54" s="11"/>
      <c r="Q54" s="12"/>
      <c r="R54" s="22"/>
    </row>
    <row r="55" spans="3:18" x14ac:dyDescent="0.75">
      <c r="C55" s="5" t="s">
        <v>47</v>
      </c>
      <c r="D55" s="6">
        <v>0</v>
      </c>
      <c r="E55" s="6"/>
      <c r="F55" s="11"/>
      <c r="G55" s="11"/>
      <c r="H55" s="11"/>
      <c r="I55" s="11"/>
      <c r="J55" s="11"/>
      <c r="K55" s="11"/>
      <c r="L55" s="11"/>
      <c r="M55" s="11"/>
      <c r="N55" s="11"/>
      <c r="O55" s="11"/>
      <c r="P55" s="11"/>
      <c r="Q55" s="12"/>
      <c r="R55" s="22"/>
    </row>
    <row r="56" spans="3:18" x14ac:dyDescent="0.75">
      <c r="C56" s="5" t="s">
        <v>48</v>
      </c>
      <c r="D56" s="27">
        <v>160000</v>
      </c>
      <c r="E56" s="6"/>
      <c r="F56" s="11"/>
      <c r="G56" s="11"/>
      <c r="H56" s="11"/>
      <c r="I56" s="11"/>
      <c r="J56" s="11"/>
      <c r="K56" s="11"/>
      <c r="L56" s="11"/>
      <c r="M56" s="11"/>
      <c r="N56" s="11"/>
      <c r="O56" s="11"/>
      <c r="P56" s="23"/>
      <c r="Q56" s="22"/>
      <c r="R56" s="22"/>
    </row>
    <row r="57" spans="3:18" x14ac:dyDescent="0.75">
      <c r="C57" s="5" t="s">
        <v>49</v>
      </c>
      <c r="D57" s="6">
        <v>0</v>
      </c>
      <c r="E57" s="6"/>
      <c r="F57" s="11"/>
      <c r="G57" s="11"/>
      <c r="H57" s="11"/>
      <c r="I57" s="11"/>
      <c r="J57" s="11"/>
      <c r="K57" s="11"/>
      <c r="L57" s="11"/>
      <c r="M57" s="11"/>
      <c r="N57" s="11"/>
      <c r="O57" s="11"/>
      <c r="P57" s="11"/>
      <c r="Q57" s="12"/>
      <c r="R57" s="22"/>
    </row>
    <row r="58" spans="3:18" x14ac:dyDescent="0.75">
      <c r="C58" s="5" t="s">
        <v>50</v>
      </c>
      <c r="D58" s="6">
        <v>0</v>
      </c>
      <c r="E58" s="6"/>
      <c r="F58" s="11"/>
      <c r="G58" s="11"/>
      <c r="H58" s="11"/>
      <c r="I58" s="11"/>
      <c r="J58" s="11"/>
      <c r="K58" s="11"/>
      <c r="L58" s="11"/>
      <c r="M58" s="11"/>
      <c r="N58" s="11"/>
      <c r="O58" s="11"/>
      <c r="P58" s="11"/>
      <c r="Q58" s="12"/>
      <c r="R58" s="22"/>
    </row>
    <row r="59" spans="3:18" x14ac:dyDescent="0.75">
      <c r="C59" s="5" t="s">
        <v>51</v>
      </c>
      <c r="D59" s="6">
        <v>0</v>
      </c>
      <c r="E59" s="6"/>
      <c r="F59" s="11"/>
      <c r="G59" s="11"/>
      <c r="H59" s="11"/>
      <c r="I59" s="11"/>
      <c r="J59" s="11"/>
      <c r="K59" s="11"/>
      <c r="L59" s="11"/>
      <c r="M59" s="11"/>
      <c r="N59" s="11"/>
      <c r="O59" s="11"/>
      <c r="P59" s="11"/>
      <c r="Q59" s="12"/>
      <c r="R59" s="22"/>
    </row>
    <row r="60" spans="3:18" x14ac:dyDescent="0.75">
      <c r="C60" s="5" t="s">
        <v>52</v>
      </c>
      <c r="D60" s="6">
        <v>0</v>
      </c>
      <c r="E60" s="6"/>
      <c r="F60" s="11"/>
      <c r="G60" s="11"/>
      <c r="H60" s="11"/>
      <c r="I60" s="11"/>
      <c r="J60" s="11"/>
      <c r="K60" s="11"/>
      <c r="L60" s="11"/>
      <c r="M60" s="11"/>
      <c r="N60" s="11"/>
      <c r="O60" s="11"/>
      <c r="P60" s="11"/>
      <c r="Q60" s="12"/>
      <c r="R60" s="22"/>
    </row>
    <row r="61" spans="3:18" x14ac:dyDescent="0.75">
      <c r="C61" s="3" t="s">
        <v>53</v>
      </c>
      <c r="D61" s="4"/>
      <c r="E61" s="4"/>
      <c r="F61" s="11"/>
      <c r="G61" s="11"/>
      <c r="H61" s="11"/>
      <c r="I61" s="11"/>
      <c r="J61" s="11"/>
      <c r="K61" s="11"/>
      <c r="L61" s="11"/>
      <c r="M61" s="11"/>
      <c r="N61" s="11"/>
      <c r="O61" s="11"/>
      <c r="P61" s="11"/>
      <c r="Q61" s="12"/>
      <c r="R61" s="22"/>
    </row>
    <row r="62" spans="3:18" x14ac:dyDescent="0.75">
      <c r="C62" s="5" t="s">
        <v>54</v>
      </c>
      <c r="D62" s="6">
        <v>0</v>
      </c>
      <c r="E62" s="6"/>
      <c r="F62" s="11"/>
      <c r="G62" s="11"/>
      <c r="H62" s="11"/>
      <c r="I62" s="11"/>
      <c r="J62" s="11"/>
      <c r="K62" s="11"/>
      <c r="L62" s="11"/>
      <c r="M62" s="11"/>
      <c r="N62" s="11"/>
      <c r="O62" s="11"/>
      <c r="P62" s="11"/>
      <c r="Q62" s="12"/>
      <c r="R62" s="22"/>
    </row>
    <row r="63" spans="3:18" x14ac:dyDescent="0.75">
      <c r="C63" s="5" t="s">
        <v>55</v>
      </c>
      <c r="D63" s="6">
        <v>0</v>
      </c>
      <c r="E63" s="6"/>
      <c r="F63" s="11"/>
      <c r="G63" s="11"/>
      <c r="H63" s="11"/>
      <c r="I63" s="11"/>
      <c r="J63" s="11"/>
      <c r="K63" s="11"/>
      <c r="L63" s="11"/>
      <c r="M63" s="11"/>
      <c r="N63" s="11"/>
      <c r="O63" s="11"/>
      <c r="P63" s="11"/>
      <c r="Q63" s="12"/>
      <c r="R63" s="22"/>
    </row>
    <row r="64" spans="3:18" x14ac:dyDescent="0.75">
      <c r="C64" s="5" t="s">
        <v>56</v>
      </c>
      <c r="D64" s="6">
        <v>0</v>
      </c>
      <c r="E64" s="6"/>
      <c r="F64" s="11"/>
      <c r="G64" s="11"/>
      <c r="H64" s="11"/>
      <c r="I64" s="11"/>
      <c r="J64" s="11"/>
      <c r="K64" s="11"/>
      <c r="L64" s="11"/>
      <c r="M64" s="11"/>
      <c r="N64" s="11"/>
      <c r="O64" s="11"/>
      <c r="P64" s="11"/>
      <c r="Q64" s="12"/>
      <c r="R64" s="22"/>
    </row>
    <row r="65" spans="3:18" x14ac:dyDescent="0.75">
      <c r="C65" s="5" t="s">
        <v>57</v>
      </c>
      <c r="D65" s="6">
        <v>0</v>
      </c>
      <c r="E65" s="6"/>
      <c r="F65" s="11"/>
      <c r="G65" s="11"/>
      <c r="H65" s="11"/>
      <c r="I65" s="11"/>
      <c r="J65" s="11"/>
      <c r="K65" s="11"/>
      <c r="L65" s="11"/>
      <c r="M65" s="11"/>
      <c r="N65" s="11"/>
      <c r="O65" s="11"/>
      <c r="P65" s="11"/>
      <c r="Q65" s="12"/>
      <c r="R65" s="22"/>
    </row>
    <row r="66" spans="3:18" x14ac:dyDescent="0.75">
      <c r="C66" s="3" t="s">
        <v>58</v>
      </c>
      <c r="D66" s="4"/>
      <c r="E66" s="4"/>
      <c r="F66" s="11"/>
      <c r="G66" s="11"/>
      <c r="H66" s="11"/>
      <c r="I66" s="11"/>
      <c r="J66" s="11"/>
      <c r="K66" s="11"/>
      <c r="L66" s="11"/>
      <c r="M66" s="11"/>
      <c r="N66" s="11"/>
      <c r="O66" s="11"/>
      <c r="P66" s="11"/>
      <c r="Q66" s="12"/>
      <c r="R66" s="22"/>
    </row>
    <row r="67" spans="3:18" x14ac:dyDescent="0.75">
      <c r="C67" s="5" t="s">
        <v>59</v>
      </c>
      <c r="D67" s="6">
        <v>0</v>
      </c>
      <c r="E67" s="6"/>
      <c r="F67" s="11"/>
      <c r="G67" s="11"/>
      <c r="H67" s="11"/>
      <c r="I67" s="11"/>
      <c r="J67" s="11"/>
      <c r="K67" s="11"/>
      <c r="L67" s="11"/>
      <c r="M67" s="11"/>
      <c r="N67" s="11"/>
      <c r="O67" s="11"/>
      <c r="P67" s="11"/>
      <c r="Q67" s="12"/>
      <c r="R67" s="22"/>
    </row>
    <row r="68" spans="3:18" x14ac:dyDescent="0.75">
      <c r="C68" s="5" t="s">
        <v>60</v>
      </c>
      <c r="D68" s="6">
        <v>0</v>
      </c>
      <c r="E68" s="6"/>
      <c r="F68" s="11"/>
      <c r="G68" s="11"/>
      <c r="H68" s="11"/>
      <c r="I68" s="11"/>
      <c r="J68" s="11"/>
      <c r="K68" s="11"/>
      <c r="L68" s="11"/>
      <c r="M68" s="11"/>
      <c r="N68" s="11"/>
      <c r="O68" s="11"/>
      <c r="P68" s="11"/>
      <c r="Q68" s="12"/>
      <c r="R68" s="22"/>
    </row>
    <row r="69" spans="3:18" x14ac:dyDescent="0.75">
      <c r="C69" s="3" t="s">
        <v>61</v>
      </c>
      <c r="D69" s="4">
        <v>0</v>
      </c>
      <c r="E69" s="4"/>
      <c r="F69" s="11"/>
      <c r="G69" s="11"/>
      <c r="H69" s="11"/>
      <c r="I69" s="11"/>
      <c r="J69" s="11"/>
      <c r="K69" s="11"/>
      <c r="L69" s="11"/>
      <c r="M69" s="11"/>
      <c r="N69" s="11"/>
      <c r="O69" s="11"/>
      <c r="P69" s="11"/>
      <c r="Q69" s="12"/>
      <c r="R69" s="22"/>
    </row>
    <row r="70" spans="3:18" x14ac:dyDescent="0.75">
      <c r="C70" s="5" t="s">
        <v>62</v>
      </c>
      <c r="D70" s="6">
        <v>0</v>
      </c>
      <c r="E70" s="6"/>
      <c r="F70" s="11"/>
      <c r="G70" s="11"/>
      <c r="H70" s="11"/>
      <c r="I70" s="11"/>
      <c r="J70" s="11"/>
      <c r="K70" s="11"/>
      <c r="L70" s="11"/>
      <c r="M70" s="11"/>
      <c r="N70" s="11"/>
      <c r="O70" s="11"/>
      <c r="P70" s="11"/>
      <c r="Q70" s="12"/>
      <c r="R70" s="22"/>
    </row>
    <row r="71" spans="3:18" x14ac:dyDescent="0.75">
      <c r="C71" s="5" t="s">
        <v>63</v>
      </c>
      <c r="D71" s="6">
        <v>0</v>
      </c>
      <c r="E71" s="6"/>
      <c r="F71" s="11"/>
      <c r="G71" s="11"/>
      <c r="H71" s="11"/>
      <c r="I71" s="11"/>
      <c r="J71" s="11"/>
      <c r="K71" s="11"/>
      <c r="L71" s="11"/>
      <c r="M71" s="11"/>
      <c r="N71" s="11"/>
      <c r="O71" s="11"/>
      <c r="P71" s="11"/>
      <c r="Q71" s="12"/>
      <c r="R71" s="22"/>
    </row>
    <row r="72" spans="3:18" x14ac:dyDescent="0.75">
      <c r="C72" s="5" t="s">
        <v>64</v>
      </c>
      <c r="D72" s="6">
        <v>0</v>
      </c>
      <c r="E72" s="6"/>
      <c r="F72" s="11"/>
      <c r="G72" s="11"/>
      <c r="H72" s="11"/>
      <c r="I72" s="11"/>
      <c r="J72" s="11"/>
      <c r="K72" s="11"/>
      <c r="L72" s="11"/>
      <c r="M72" s="11"/>
      <c r="N72" s="11"/>
      <c r="O72" s="11"/>
      <c r="P72" s="11"/>
      <c r="Q72" s="12"/>
      <c r="R72" s="22"/>
    </row>
    <row r="73" spans="3:18" x14ac:dyDescent="0.75">
      <c r="C73" s="1" t="s">
        <v>67</v>
      </c>
      <c r="D73" s="2"/>
      <c r="E73" s="2"/>
      <c r="F73" s="16"/>
      <c r="G73" s="16"/>
      <c r="H73" s="16"/>
      <c r="I73" s="16"/>
      <c r="J73" s="16"/>
      <c r="K73" s="16"/>
      <c r="L73" s="16"/>
      <c r="M73" s="16"/>
      <c r="N73" s="16"/>
      <c r="O73" s="26"/>
      <c r="P73" s="16"/>
      <c r="Q73" s="12"/>
      <c r="R73" s="22"/>
    </row>
    <row r="74" spans="3:18" x14ac:dyDescent="0.75">
      <c r="C74" s="3" t="s">
        <v>68</v>
      </c>
      <c r="D74" s="4"/>
      <c r="E74" s="4"/>
      <c r="F74" s="11"/>
      <c r="G74" s="11"/>
      <c r="H74" s="11"/>
      <c r="I74" s="11"/>
      <c r="J74" s="11"/>
      <c r="K74" s="11"/>
      <c r="L74" s="11"/>
      <c r="M74" s="11"/>
      <c r="N74" s="11"/>
      <c r="O74" s="24"/>
      <c r="P74" s="11"/>
      <c r="Q74" s="12"/>
      <c r="R74" s="22"/>
    </row>
    <row r="75" spans="3:18" x14ac:dyDescent="0.75">
      <c r="C75" s="5" t="s">
        <v>69</v>
      </c>
      <c r="D75" s="6">
        <v>0</v>
      </c>
      <c r="E75" s="6"/>
      <c r="F75" s="11"/>
      <c r="G75" s="11"/>
      <c r="H75" s="11"/>
      <c r="I75" s="11"/>
      <c r="J75" s="11"/>
      <c r="K75" s="11"/>
      <c r="L75" s="11"/>
      <c r="M75" s="11"/>
      <c r="N75" s="11"/>
      <c r="O75" s="11"/>
      <c r="P75" s="11"/>
      <c r="Q75" s="12"/>
      <c r="R75" s="22"/>
    </row>
    <row r="76" spans="3:18" x14ac:dyDescent="0.75">
      <c r="C76" s="5" t="s">
        <v>70</v>
      </c>
      <c r="D76" s="6">
        <v>0</v>
      </c>
      <c r="E76" s="6"/>
      <c r="F76" s="11"/>
      <c r="G76" s="11"/>
      <c r="H76" s="11"/>
      <c r="I76" s="11"/>
      <c r="J76" s="11"/>
      <c r="K76" s="11"/>
      <c r="L76" s="11"/>
      <c r="M76" s="11"/>
      <c r="N76" s="11"/>
      <c r="O76" s="11"/>
      <c r="P76" s="11"/>
      <c r="Q76" s="12"/>
      <c r="R76" s="22"/>
    </row>
    <row r="77" spans="3:18" x14ac:dyDescent="0.75">
      <c r="C77" s="3" t="s">
        <v>71</v>
      </c>
      <c r="D77" s="4"/>
      <c r="E77" s="4"/>
      <c r="F77" s="11"/>
      <c r="G77" s="11"/>
      <c r="H77" s="11"/>
      <c r="I77" s="11"/>
      <c r="J77" s="11"/>
      <c r="K77" s="11"/>
      <c r="L77" s="11"/>
      <c r="M77" s="11"/>
      <c r="N77" s="11"/>
      <c r="O77" s="11"/>
      <c r="P77" s="11"/>
      <c r="Q77" s="12"/>
      <c r="R77" s="22"/>
    </row>
    <row r="78" spans="3:18" x14ac:dyDescent="0.75">
      <c r="C78" s="5" t="s">
        <v>72</v>
      </c>
      <c r="D78" s="6">
        <v>0</v>
      </c>
      <c r="E78" s="6"/>
      <c r="F78" s="11"/>
      <c r="G78" s="11"/>
      <c r="H78" s="11"/>
      <c r="I78" s="11"/>
      <c r="J78" s="11"/>
      <c r="K78" s="11"/>
      <c r="L78" s="11"/>
      <c r="M78" s="11"/>
      <c r="N78" s="11"/>
      <c r="O78" s="11"/>
      <c r="P78" s="11"/>
      <c r="Q78" s="12"/>
      <c r="R78" s="22"/>
    </row>
    <row r="79" spans="3:18" x14ac:dyDescent="0.75">
      <c r="C79" s="5" t="s">
        <v>73</v>
      </c>
      <c r="D79" s="6">
        <v>0</v>
      </c>
      <c r="E79" s="6"/>
      <c r="F79" s="11"/>
      <c r="G79" s="11"/>
      <c r="H79" s="11"/>
      <c r="I79" s="11"/>
      <c r="J79" s="11"/>
      <c r="K79" s="11"/>
      <c r="L79" s="11"/>
      <c r="M79" s="11"/>
      <c r="N79" s="11"/>
      <c r="O79" s="11"/>
      <c r="P79" s="11"/>
      <c r="Q79" s="12"/>
      <c r="R79" s="22"/>
    </row>
    <row r="80" spans="3:18" x14ac:dyDescent="0.75">
      <c r="C80" s="3" t="s">
        <v>74</v>
      </c>
      <c r="D80" s="4">
        <v>0</v>
      </c>
      <c r="E80" s="4"/>
      <c r="F80" s="11"/>
      <c r="G80" s="11"/>
      <c r="H80" s="11"/>
      <c r="I80" s="11"/>
      <c r="J80" s="11"/>
      <c r="K80" s="11"/>
      <c r="L80" s="11"/>
      <c r="M80" s="11"/>
      <c r="N80" s="11"/>
      <c r="O80" s="11"/>
      <c r="P80" s="11"/>
      <c r="Q80" s="12"/>
      <c r="R80" s="22"/>
    </row>
    <row r="81" spans="3:18" x14ac:dyDescent="0.75">
      <c r="C81" s="5" t="s">
        <v>75</v>
      </c>
      <c r="D81" s="6">
        <v>0</v>
      </c>
      <c r="E81" s="6"/>
      <c r="F81" s="11"/>
      <c r="G81" s="11"/>
      <c r="H81" s="11"/>
      <c r="I81" s="11"/>
      <c r="J81" s="11"/>
      <c r="K81" s="11"/>
      <c r="L81" s="11"/>
      <c r="M81" s="11"/>
      <c r="N81" s="11"/>
      <c r="O81" s="11"/>
      <c r="P81" s="11"/>
      <c r="Q81" s="12"/>
      <c r="R81" s="22"/>
    </row>
    <row r="82" spans="3:18" x14ac:dyDescent="0.75">
      <c r="C82" s="30" t="s">
        <v>65</v>
      </c>
      <c r="D82" s="19">
        <f>D9+D15+D25+D51</f>
        <v>35548457</v>
      </c>
      <c r="E82" s="20"/>
      <c r="F82" s="21">
        <f>F9+F15+F25+F35+F45+F51</f>
        <v>1710541.27</v>
      </c>
      <c r="G82" s="21">
        <f>G9+G15+G25</f>
        <v>2000529.27</v>
      </c>
      <c r="H82" s="21">
        <f>H9+H15+H25+H51</f>
        <v>2245380.2400000002</v>
      </c>
      <c r="I82" s="21">
        <f t="shared" ref="I82:O82" si="8">I9+I15+I25+I51</f>
        <v>3173386.01</v>
      </c>
      <c r="J82" s="21">
        <f t="shared" si="8"/>
        <v>3488403.97</v>
      </c>
      <c r="K82" s="21">
        <f>K9+K15+K25+K51</f>
        <v>2289373.8200000003</v>
      </c>
      <c r="L82" s="21">
        <f t="shared" si="8"/>
        <v>2089263.1600000001</v>
      </c>
      <c r="M82" s="21">
        <f t="shared" si="8"/>
        <v>2972497.86</v>
      </c>
      <c r="N82" s="21">
        <f t="shared" si="8"/>
        <v>4138977.87</v>
      </c>
      <c r="O82" s="21">
        <f t="shared" si="8"/>
        <v>2057414.87</v>
      </c>
      <c r="P82" s="21">
        <f>P9+P15+P25+P51</f>
        <v>5155354.2700000005</v>
      </c>
      <c r="Q82" s="21">
        <f>Q9+Q15+Q25+Q51</f>
        <v>0</v>
      </c>
      <c r="R82" s="21">
        <f t="shared" ref="R82" si="9">SUM(F82:Q82)</f>
        <v>31321122.610000003</v>
      </c>
    </row>
    <row r="88" spans="3:18" x14ac:dyDescent="0.75">
      <c r="C88" s="18" t="s">
        <v>106</v>
      </c>
      <c r="E88" s="36" t="s">
        <v>103</v>
      </c>
      <c r="F88" s="36"/>
      <c r="G88" s="36"/>
      <c r="H88" s="36"/>
      <c r="I88" s="36"/>
      <c r="M88" s="36" t="s">
        <v>105</v>
      </c>
      <c r="N88" s="36"/>
      <c r="O88" s="36"/>
      <c r="P88" s="36"/>
    </row>
    <row r="89" spans="3:18" x14ac:dyDescent="0.75">
      <c r="C89" s="17" t="s">
        <v>107</v>
      </c>
      <c r="E89" s="31" t="s">
        <v>104</v>
      </c>
      <c r="F89" s="31"/>
      <c r="G89" s="31"/>
      <c r="H89" s="31"/>
      <c r="I89" s="31"/>
      <c r="M89" s="31" t="s">
        <v>101</v>
      </c>
      <c r="N89" s="31"/>
      <c r="O89" s="31"/>
      <c r="P89" s="31"/>
    </row>
    <row r="90" spans="3:18" x14ac:dyDescent="0.75">
      <c r="C90" s="17" t="s">
        <v>99</v>
      </c>
      <c r="F90" s="31" t="s">
        <v>100</v>
      </c>
      <c r="G90" s="31"/>
      <c r="H90" s="31"/>
      <c r="M90" s="31" t="s">
        <v>102</v>
      </c>
      <c r="N90" s="31"/>
      <c r="O90" s="31"/>
      <c r="P90" s="31"/>
    </row>
    <row r="91" spans="3:18" ht="15.5" thickBot="1" x14ac:dyDescent="0.9"/>
    <row r="92" spans="3:18" ht="15.5" thickBot="1" x14ac:dyDescent="0.9">
      <c r="C92" s="10" t="s">
        <v>94</v>
      </c>
    </row>
    <row r="93" spans="3:18" ht="45.75" customHeight="1" thickBot="1" x14ac:dyDescent="0.9">
      <c r="C93" s="8" t="s">
        <v>95</v>
      </c>
    </row>
    <row r="94" spans="3:18" ht="59.75" thickBot="1" x14ac:dyDescent="0.9">
      <c r="C94" s="9" t="s">
        <v>96</v>
      </c>
    </row>
  </sheetData>
  <mergeCells count="15">
    <mergeCell ref="C5:R5"/>
    <mergeCell ref="F6:R6"/>
    <mergeCell ref="C1:R1"/>
    <mergeCell ref="C2:R2"/>
    <mergeCell ref="C6:C7"/>
    <mergeCell ref="D6:D7"/>
    <mergeCell ref="E6:E7"/>
    <mergeCell ref="C3:R3"/>
    <mergeCell ref="C4:R4"/>
    <mergeCell ref="E88:I88"/>
    <mergeCell ref="M88:P88"/>
    <mergeCell ref="E89:I89"/>
    <mergeCell ref="F90:H90"/>
    <mergeCell ref="M89:P89"/>
    <mergeCell ref="M90:P90"/>
  </mergeCells>
  <pageMargins left="0.25" right="0.25" top="0.75" bottom="0.75" header="0.3" footer="0.3"/>
  <pageSetup scale="46" fitToHeight="0" orientation="landscape" r:id="rId1"/>
  <ignoredErrors>
    <ignoredError sqref="F51:G51" formulaRange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P2 Presupuesto Aprobado-Ejec </vt:lpstr>
      <vt:lpstr>'P2 Presupuesto Aprobado-Ejec 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Katherine M. Peguero F.</dc:creator>
  <cp:lastModifiedBy>Salon Consejo EGAEE</cp:lastModifiedBy>
  <cp:lastPrinted>2023-12-18T14:11:32Z</cp:lastPrinted>
  <dcterms:created xsi:type="dcterms:W3CDTF">2021-07-29T18:58:50Z</dcterms:created>
  <dcterms:modified xsi:type="dcterms:W3CDTF">2023-12-19T12:35:51Z</dcterms:modified>
</cp:coreProperties>
</file>